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filterPrivacy="1" codeName="ThisWorkbook"/>
  <workbookProtection workbookPassword="CE28" lockStructure="1"/>
  <bookViews>
    <workbookView xWindow="0" yWindow="0" windowWidth="20730" windowHeight="11760" activeTab="2"/>
  </bookViews>
  <sheets>
    <sheet name="申请总表" sheetId="20" r:id="rId1"/>
    <sheet name="申请" sheetId="22" r:id="rId2"/>
    <sheet name="办公用品总表" sheetId="5" r:id="rId3"/>
    <sheet name="办公用品" sheetId="29" r:id="rId4"/>
    <sheet name="批量导入" sheetId="32" r:id="rId5"/>
  </sheets>
  <externalReferences>
    <externalReference r:id="rId6"/>
  </externalReferences>
  <definedNames>
    <definedName name="_xlnm._FilterDatabase" localSheetId="2" hidden="1">办公用品总表!$A$9:$I$9</definedName>
    <definedName name="_xlnm._FilterDatabase" localSheetId="0" hidden="1">申请总表!$A$8:$K$8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29" l="1"/>
  <c r="F3" i="32" l="1"/>
  <c r="F7" i="32"/>
  <c r="F11" i="32"/>
  <c r="F15" i="32"/>
  <c r="F19" i="32"/>
  <c r="F23" i="32"/>
  <c r="F27" i="32"/>
  <c r="F31" i="32"/>
  <c r="F35" i="32"/>
  <c r="F16" i="32"/>
  <c r="F24" i="32"/>
  <c r="F32" i="32"/>
  <c r="F22" i="32"/>
  <c r="F30" i="32"/>
  <c r="F4" i="32"/>
  <c r="F8" i="32"/>
  <c r="F12" i="32"/>
  <c r="F20" i="32"/>
  <c r="F28" i="32"/>
  <c r="F36" i="32"/>
  <c r="F34" i="32"/>
  <c r="F5" i="32"/>
  <c r="F9" i="32"/>
  <c r="F13" i="32"/>
  <c r="F17" i="32"/>
  <c r="F21" i="32"/>
  <c r="F25" i="32"/>
  <c r="F29" i="32"/>
  <c r="F33" i="32"/>
  <c r="F37" i="32"/>
  <c r="F6" i="32"/>
  <c r="F10" i="32"/>
  <c r="F14" i="32"/>
  <c r="F18" i="32"/>
  <c r="F26" i="32"/>
  <c r="F2" i="32"/>
  <c r="G3" i="32"/>
  <c r="G7" i="32"/>
  <c r="G11" i="32"/>
  <c r="G15" i="32"/>
  <c r="G19" i="32"/>
  <c r="G23" i="32"/>
  <c r="G27" i="32"/>
  <c r="G31" i="32"/>
  <c r="G35" i="32"/>
  <c r="G12" i="32"/>
  <c r="G24" i="32"/>
  <c r="G6" i="32"/>
  <c r="G10" i="32"/>
  <c r="G14" i="32"/>
  <c r="G18" i="32"/>
  <c r="G22" i="32"/>
  <c r="G26" i="32"/>
  <c r="G30" i="32"/>
  <c r="G34" i="32"/>
  <c r="G4" i="32"/>
  <c r="G20" i="32"/>
  <c r="G36" i="32"/>
  <c r="G5" i="32"/>
  <c r="G9" i="32"/>
  <c r="G13" i="32"/>
  <c r="G17" i="32"/>
  <c r="G21" i="32"/>
  <c r="G25" i="32"/>
  <c r="G29" i="32"/>
  <c r="G33" i="32"/>
  <c r="G37" i="32"/>
  <c r="G8" i="32"/>
  <c r="G16" i="32"/>
  <c r="G28" i="32"/>
  <c r="G32" i="32"/>
  <c r="G2" i="32"/>
  <c r="H3" i="32"/>
  <c r="L3" i="32"/>
  <c r="K4" i="32"/>
  <c r="J5" i="32"/>
  <c r="I6" i="32"/>
  <c r="H7" i="32"/>
  <c r="L7" i="32"/>
  <c r="K8" i="32"/>
  <c r="J9" i="32"/>
  <c r="I10" i="32"/>
  <c r="H11" i="32"/>
  <c r="L11" i="32"/>
  <c r="K12" i="32"/>
  <c r="J13" i="32"/>
  <c r="I14" i="32"/>
  <c r="H15" i="32"/>
  <c r="L15" i="32"/>
  <c r="K16" i="32"/>
  <c r="J17" i="32"/>
  <c r="I18" i="32"/>
  <c r="L19" i="32"/>
  <c r="J21" i="32"/>
  <c r="I22" i="32"/>
  <c r="L23" i="32"/>
  <c r="J25" i="32"/>
  <c r="H27" i="32"/>
  <c r="K28" i="32"/>
  <c r="I30" i="32"/>
  <c r="L31" i="32"/>
  <c r="J33" i="32"/>
  <c r="H35" i="32"/>
  <c r="K36" i="32"/>
  <c r="I31" i="32"/>
  <c r="K33" i="32"/>
  <c r="H36" i="32"/>
  <c r="K37" i="32"/>
  <c r="I3" i="32"/>
  <c r="H4" i="32"/>
  <c r="L4" i="32"/>
  <c r="K5" i="32"/>
  <c r="J6" i="32"/>
  <c r="I7" i="32"/>
  <c r="H8" i="32"/>
  <c r="L8" i="32"/>
  <c r="K9" i="32"/>
  <c r="J10" i="32"/>
  <c r="I11" i="32"/>
  <c r="H12" i="32"/>
  <c r="L12" i="32"/>
  <c r="K13" i="32"/>
  <c r="J14" i="32"/>
  <c r="I15" i="32"/>
  <c r="H16" i="32"/>
  <c r="L16" i="32"/>
  <c r="K17" i="32"/>
  <c r="J18" i="32"/>
  <c r="I19" i="32"/>
  <c r="H20" i="32"/>
  <c r="L20" i="32"/>
  <c r="K21" i="32"/>
  <c r="J22" i="32"/>
  <c r="I23" i="32"/>
  <c r="H24" i="32"/>
  <c r="L24" i="32"/>
  <c r="K25" i="32"/>
  <c r="J26" i="32"/>
  <c r="I27" i="32"/>
  <c r="H28" i="32"/>
  <c r="L28" i="32"/>
  <c r="K29" i="32"/>
  <c r="J30" i="32"/>
  <c r="L32" i="32"/>
  <c r="I35" i="32"/>
  <c r="J3" i="32"/>
  <c r="I4" i="32"/>
  <c r="H5" i="32"/>
  <c r="L5" i="32"/>
  <c r="K6" i="32"/>
  <c r="J7" i="32"/>
  <c r="I8" i="32"/>
  <c r="H9" i="32"/>
  <c r="L9" i="32"/>
  <c r="K10" i="32"/>
  <c r="J11" i="32"/>
  <c r="I12" i="32"/>
  <c r="H13" i="32"/>
  <c r="L13" i="32"/>
  <c r="K14" i="32"/>
  <c r="J15" i="32"/>
  <c r="I16" i="32"/>
  <c r="H17" i="32"/>
  <c r="L17" i="32"/>
  <c r="K18" i="32"/>
  <c r="J19" i="32"/>
  <c r="I20" i="32"/>
  <c r="H21" i="32"/>
  <c r="L21" i="32"/>
  <c r="K22" i="32"/>
  <c r="J23" i="32"/>
  <c r="I24" i="32"/>
  <c r="H25" i="32"/>
  <c r="L25" i="32"/>
  <c r="K26" i="32"/>
  <c r="J27" i="32"/>
  <c r="I28" i="32"/>
  <c r="H29" i="32"/>
  <c r="L29" i="32"/>
  <c r="K30" i="32"/>
  <c r="J31" i="32"/>
  <c r="I32" i="32"/>
  <c r="H33" i="32"/>
  <c r="L33" i="32"/>
  <c r="K34" i="32"/>
  <c r="J35" i="32"/>
  <c r="I36" i="32"/>
  <c r="H37" i="32"/>
  <c r="L37" i="32"/>
  <c r="K3" i="32"/>
  <c r="J4" i="32"/>
  <c r="I5" i="32"/>
  <c r="H6" i="32"/>
  <c r="L6" i="32"/>
  <c r="K7" i="32"/>
  <c r="J8" i="32"/>
  <c r="I9" i="32"/>
  <c r="H10" i="32"/>
  <c r="L10" i="32"/>
  <c r="K11" i="32"/>
  <c r="J12" i="32"/>
  <c r="I13" i="32"/>
  <c r="H14" i="32"/>
  <c r="L14" i="32"/>
  <c r="K15" i="32"/>
  <c r="J16" i="32"/>
  <c r="I17" i="32"/>
  <c r="H18" i="32"/>
  <c r="L18" i="32"/>
  <c r="K19" i="32"/>
  <c r="J20" i="32"/>
  <c r="I21" i="32"/>
  <c r="H22" i="32"/>
  <c r="L22" i="32"/>
  <c r="K23" i="32"/>
  <c r="J24" i="32"/>
  <c r="I25" i="32"/>
  <c r="H26" i="32"/>
  <c r="L26" i="32"/>
  <c r="K27" i="32"/>
  <c r="J28" i="32"/>
  <c r="I29" i="32"/>
  <c r="H30" i="32"/>
  <c r="L30" i="32"/>
  <c r="K31" i="32"/>
  <c r="J32" i="32"/>
  <c r="I33" i="32"/>
  <c r="H34" i="32"/>
  <c r="L34" i="32"/>
  <c r="K35" i="32"/>
  <c r="J36" i="32"/>
  <c r="I37" i="32"/>
  <c r="H19" i="32"/>
  <c r="K20" i="32"/>
  <c r="H23" i="32"/>
  <c r="K24" i="32"/>
  <c r="I26" i="32"/>
  <c r="L27" i="32"/>
  <c r="J29" i="32"/>
  <c r="H31" i="32"/>
  <c r="K32" i="32"/>
  <c r="I34" i="32"/>
  <c r="L35" i="32"/>
  <c r="J37" i="32"/>
  <c r="H32" i="32"/>
  <c r="J34" i="32"/>
  <c r="L36" i="32"/>
  <c r="L2" i="32"/>
  <c r="K2" i="32"/>
  <c r="J2" i="32"/>
  <c r="I2" i="32"/>
  <c r="H2" i="32"/>
  <c r="D2" i="29"/>
  <c r="C2" i="29"/>
  <c r="D9" i="5"/>
  <c r="G3" i="29"/>
  <c r="M3" i="32"/>
  <c r="M30" i="32"/>
  <c r="M22" i="32"/>
  <c r="M7" i="32"/>
  <c r="M17" i="32"/>
  <c r="M8" i="32"/>
  <c r="M12" i="32"/>
  <c r="M29" i="32"/>
  <c r="M15" i="32"/>
  <c r="M28" i="32"/>
  <c r="M27" i="32"/>
  <c r="M31" i="32"/>
  <c r="M25" i="32"/>
  <c r="M21" i="32"/>
  <c r="M23" i="32"/>
  <c r="M33" i="32"/>
  <c r="M19" i="32"/>
  <c r="M32" i="32"/>
  <c r="M11" i="32"/>
  <c r="M10" i="32"/>
  <c r="M16" i="32"/>
  <c r="M36" i="32"/>
  <c r="M9" i="32"/>
  <c r="M20" i="32"/>
  <c r="M14" i="32"/>
  <c r="M26" i="32"/>
  <c r="M5" i="32"/>
  <c r="M6" i="32"/>
  <c r="M13" i="32"/>
  <c r="M34" i="32"/>
  <c r="M18" i="32"/>
  <c r="M24" i="32"/>
  <c r="M4" i="32"/>
  <c r="M35" i="32"/>
  <c r="M37" i="32"/>
  <c r="M2" i="32"/>
  <c r="H3" i="22" l="1"/>
  <c r="G3" i="22"/>
  <c r="F3" i="22"/>
  <c r="E3" i="22"/>
  <c r="B7" i="22"/>
  <c r="B1" i="29"/>
  <c r="C1" i="29"/>
  <c r="H3" i="29"/>
  <c r="E3" i="29"/>
  <c r="A2" i="29"/>
  <c r="C3" i="29"/>
  <c r="D3" i="29"/>
  <c r="F3" i="29"/>
  <c r="A3" i="29"/>
  <c r="B3" i="29"/>
  <c r="E9" i="5"/>
  <c r="C9" i="5"/>
  <c r="E8" i="20"/>
  <c r="F8" i="20"/>
  <c r="G8" i="20"/>
  <c r="H8" i="20"/>
  <c r="A1" i="29"/>
  <c r="A1" i="22"/>
  <c r="B9" i="22" l="1"/>
  <c r="B8" i="22"/>
  <c r="A3" i="22"/>
  <c r="B1" i="22"/>
  <c r="C1" i="22"/>
  <c r="C3" i="22"/>
  <c r="B3" i="22"/>
  <c r="D3" i="22"/>
  <c r="G9" i="5"/>
  <c r="F9" i="5"/>
  <c r="H9" i="5"/>
  <c r="B9" i="5"/>
  <c r="A1" i="5"/>
  <c r="A9" i="5"/>
  <c r="A3" i="5"/>
  <c r="D8" i="20"/>
  <c r="A8" i="20"/>
  <c r="A1" i="20"/>
  <c r="A3" i="20"/>
  <c r="C8" i="20"/>
  <c r="B8" i="20"/>
  <c r="A2" i="20"/>
  <c r="A5" i="20" s="1"/>
  <c r="B2" i="5"/>
  <c r="A2" i="5"/>
  <c r="A5" i="5" l="1"/>
</calcChain>
</file>

<file path=xl/sharedStrings.xml><?xml version="1.0" encoding="utf-8"?>
<sst xmlns="http://schemas.openxmlformats.org/spreadsheetml/2006/main" count="659" uniqueCount="330">
  <si>
    <t>编码:</t>
    <phoneticPr fontId="1" type="noConversion"/>
  </si>
  <si>
    <t>最小数量:</t>
    <phoneticPr fontId="1" type="noConversion"/>
  </si>
  <si>
    <t>最大数量:</t>
    <phoneticPr fontId="1" type="noConversion"/>
  </si>
  <si>
    <t>编码</t>
    <phoneticPr fontId="1" type="noConversion"/>
  </si>
  <si>
    <t>品名</t>
    <phoneticPr fontId="1" type="noConversion"/>
  </si>
  <si>
    <t>规格/型号</t>
    <phoneticPr fontId="1" type="noConversion"/>
  </si>
  <si>
    <t>单位</t>
    <phoneticPr fontId="1" type="noConversion"/>
  </si>
  <si>
    <t>数量</t>
    <phoneticPr fontId="1" type="noConversion"/>
  </si>
  <si>
    <t>申请人</t>
    <phoneticPr fontId="1" type="noConversion"/>
  </si>
  <si>
    <t>申请日期</t>
    <phoneticPr fontId="1" type="noConversion"/>
  </si>
  <si>
    <t xml:space="preserve"> </t>
    <phoneticPr fontId="1" type="noConversion"/>
  </si>
  <si>
    <t>操作</t>
    <phoneticPr fontId="1" type="noConversion"/>
  </si>
  <si>
    <t>创建人</t>
    <phoneticPr fontId="1" type="noConversion"/>
  </si>
  <si>
    <t>创建时间</t>
    <phoneticPr fontId="1" type="noConversion"/>
  </si>
  <si>
    <t>修改人</t>
    <phoneticPr fontId="1" type="noConversion"/>
  </si>
  <si>
    <t>修改时间</t>
    <phoneticPr fontId="1" type="noConversion"/>
  </si>
  <si>
    <t>申请人:</t>
    <phoneticPr fontId="1" type="noConversion"/>
  </si>
  <si>
    <t>申请日期:</t>
    <phoneticPr fontId="1" type="noConversion"/>
  </si>
  <si>
    <t>到</t>
    <phoneticPr fontId="1" type="noConversion"/>
  </si>
  <si>
    <t>台</t>
  </si>
  <si>
    <t>个</t>
  </si>
  <si>
    <t>单位</t>
    <phoneticPr fontId="7" type="noConversion"/>
  </si>
  <si>
    <t>数量</t>
    <phoneticPr fontId="7" type="noConversion"/>
  </si>
  <si>
    <t>A0001</t>
  </si>
  <si>
    <t>电话机</t>
    <phoneticPr fontId="9" type="noConversion"/>
  </si>
  <si>
    <t>中诺C028</t>
    <phoneticPr fontId="9" type="noConversion"/>
  </si>
  <si>
    <t>部</t>
    <phoneticPr fontId="9" type="noConversion"/>
  </si>
  <si>
    <t>A0002</t>
  </si>
  <si>
    <t>齐心文件栏</t>
    <phoneticPr fontId="9" type="noConversion"/>
  </si>
  <si>
    <t>B2174</t>
    <phoneticPr fontId="9" type="noConversion"/>
  </si>
  <si>
    <t>个</t>
    <phoneticPr fontId="9" type="noConversion"/>
  </si>
  <si>
    <t>A0003</t>
  </si>
  <si>
    <t>齐心弹力夹</t>
    <phoneticPr fontId="9" type="noConversion"/>
  </si>
  <si>
    <t>AB600A</t>
    <phoneticPr fontId="9" type="noConversion"/>
  </si>
  <si>
    <t>A0004</t>
  </si>
  <si>
    <t>齐心单弹簧夹</t>
    <phoneticPr fontId="9" type="noConversion"/>
  </si>
  <si>
    <t>AR600A</t>
    <phoneticPr fontId="9" type="noConversion"/>
  </si>
  <si>
    <t>A0005</t>
  </si>
  <si>
    <t>齐心文件盘</t>
    <phoneticPr fontId="9" type="noConversion"/>
  </si>
  <si>
    <t>B2060</t>
    <phoneticPr fontId="9" type="noConversion"/>
  </si>
  <si>
    <t>A0006</t>
  </si>
  <si>
    <t>笔筒</t>
    <phoneticPr fontId="9" type="noConversion"/>
  </si>
  <si>
    <t>368</t>
    <phoneticPr fontId="9" type="noConversion"/>
  </si>
  <si>
    <t>A0007</t>
  </si>
  <si>
    <t>公牛插排1.8M</t>
    <phoneticPr fontId="9" type="noConversion"/>
  </si>
  <si>
    <t>CN-609</t>
    <phoneticPr fontId="9" type="noConversion"/>
  </si>
  <si>
    <t>A0008</t>
  </si>
  <si>
    <t>齐心订书机</t>
    <phoneticPr fontId="9" type="noConversion"/>
  </si>
  <si>
    <t>B3040</t>
    <phoneticPr fontId="9" type="noConversion"/>
  </si>
  <si>
    <t>台</t>
    <phoneticPr fontId="9" type="noConversion"/>
  </si>
  <si>
    <t>A0009</t>
  </si>
  <si>
    <t>益而高订书针</t>
    <phoneticPr fontId="9" type="noConversion"/>
  </si>
  <si>
    <t>1*10</t>
    <phoneticPr fontId="9" type="noConversion"/>
  </si>
  <si>
    <t>大盒</t>
  </si>
  <si>
    <t>A0010</t>
  </si>
  <si>
    <t>起钉器</t>
    <phoneticPr fontId="9" type="noConversion"/>
  </si>
  <si>
    <t>齐心 B3064</t>
    <phoneticPr fontId="9" type="noConversion"/>
  </si>
  <si>
    <t>A0011</t>
  </si>
  <si>
    <t>计算器</t>
    <phoneticPr fontId="9" type="noConversion"/>
  </si>
  <si>
    <t>齐心 C-837H</t>
    <phoneticPr fontId="9" type="noConversion"/>
  </si>
  <si>
    <t>A0012</t>
  </si>
  <si>
    <t>回形针</t>
    <phoneticPr fontId="9" type="noConversion"/>
  </si>
  <si>
    <t>日兴曲别针 10小盒/大盒</t>
    <phoneticPr fontId="9" type="noConversion"/>
  </si>
  <si>
    <t>A0013</t>
    <phoneticPr fontId="9" type="noConversion"/>
  </si>
  <si>
    <t>齐心长尾夹</t>
    <phoneticPr fontId="9" type="noConversion"/>
  </si>
  <si>
    <t>B3605 51mm 12只/盒</t>
    <phoneticPr fontId="9" type="noConversion"/>
  </si>
  <si>
    <t>盒</t>
  </si>
  <si>
    <t>A0014</t>
    <phoneticPr fontId="9" type="noConversion"/>
  </si>
  <si>
    <t>B3606 41mm 12只/盒</t>
    <phoneticPr fontId="9" type="noConversion"/>
  </si>
  <si>
    <t>A0015</t>
    <phoneticPr fontId="9" type="noConversion"/>
  </si>
  <si>
    <t>B3607 32mm 12只/盒</t>
    <phoneticPr fontId="9" type="noConversion"/>
  </si>
  <si>
    <t>A0016</t>
    <phoneticPr fontId="9" type="noConversion"/>
  </si>
  <si>
    <t>B3608 25mm 12只/盒</t>
    <phoneticPr fontId="9" type="noConversion"/>
  </si>
  <si>
    <t>A0017</t>
    <phoneticPr fontId="9" type="noConversion"/>
  </si>
  <si>
    <t>B3609 19mm 12只/盒</t>
    <phoneticPr fontId="9" type="noConversion"/>
  </si>
  <si>
    <t>A0018</t>
    <phoneticPr fontId="9" type="noConversion"/>
  </si>
  <si>
    <t>B3610 15mm 12只/盒</t>
    <phoneticPr fontId="9" type="noConversion"/>
  </si>
  <si>
    <t>A0019</t>
    <phoneticPr fontId="9" type="noConversion"/>
  </si>
  <si>
    <t>水笔</t>
    <phoneticPr fontId="9" type="noConversion"/>
  </si>
  <si>
    <t>GP306 0.5mm 12支/盒</t>
    <phoneticPr fontId="9" type="noConversion"/>
  </si>
  <si>
    <t>A0020</t>
    <phoneticPr fontId="9" type="noConversion"/>
  </si>
  <si>
    <t>直尺</t>
    <phoneticPr fontId="9" type="noConversion"/>
  </si>
  <si>
    <t>B3252 40cm 塑料直尺</t>
    <phoneticPr fontId="9" type="noConversion"/>
  </si>
  <si>
    <t>把</t>
  </si>
  <si>
    <t>A0021</t>
    <phoneticPr fontId="9" type="noConversion"/>
  </si>
  <si>
    <t>象牌卷尺</t>
    <phoneticPr fontId="9" type="noConversion"/>
  </si>
  <si>
    <t>50m</t>
    <phoneticPr fontId="9" type="noConversion"/>
  </si>
  <si>
    <t>A0022</t>
    <phoneticPr fontId="9" type="noConversion"/>
  </si>
  <si>
    <t>齐心固体胶</t>
    <phoneticPr fontId="9" type="noConversion"/>
  </si>
  <si>
    <t>B2667-N 21g 24个/盒</t>
    <phoneticPr fontId="9" type="noConversion"/>
  </si>
  <si>
    <t>A0023</t>
    <phoneticPr fontId="9" type="noConversion"/>
  </si>
  <si>
    <t>激光翻页笔</t>
    <phoneticPr fontId="9" type="noConversion"/>
  </si>
  <si>
    <t>YLT-120</t>
    <phoneticPr fontId="9" type="noConversion"/>
  </si>
  <si>
    <t>支</t>
  </si>
  <si>
    <t>A0024</t>
    <phoneticPr fontId="9" type="noConversion"/>
  </si>
  <si>
    <t>利仁电水壶</t>
    <phoneticPr fontId="9" type="noConversion"/>
  </si>
  <si>
    <t>2L</t>
    <phoneticPr fontId="9" type="noConversion"/>
  </si>
  <si>
    <t>A0025</t>
    <phoneticPr fontId="9" type="noConversion"/>
  </si>
  <si>
    <t>水瓶</t>
    <phoneticPr fontId="9" type="noConversion"/>
  </si>
  <si>
    <t>大暖瓶</t>
    <phoneticPr fontId="9" type="noConversion"/>
  </si>
  <si>
    <t>A0026</t>
    <phoneticPr fontId="9" type="noConversion"/>
  </si>
  <si>
    <t>齐心印油</t>
    <phoneticPr fontId="9" type="noConversion"/>
  </si>
  <si>
    <t>B3712</t>
    <phoneticPr fontId="9" type="noConversion"/>
  </si>
  <si>
    <t>A0027</t>
    <phoneticPr fontId="9" type="noConversion"/>
  </si>
  <si>
    <t>太阳岛白板</t>
    <phoneticPr fontId="9" type="noConversion"/>
  </si>
  <si>
    <t xml:space="preserve"> 1*1.5m 单面 镀锌白板</t>
    <phoneticPr fontId="9" type="noConversion"/>
  </si>
  <si>
    <t>A0028</t>
    <phoneticPr fontId="9" type="noConversion"/>
  </si>
  <si>
    <t>齐心白板笔</t>
    <phoneticPr fontId="9" type="noConversion"/>
  </si>
  <si>
    <t xml:space="preserve"> WB701 12支/盒</t>
    <phoneticPr fontId="9" type="noConversion"/>
  </si>
  <si>
    <t>A0029</t>
    <phoneticPr fontId="9" type="noConversion"/>
  </si>
  <si>
    <t>齐心剪子</t>
    <phoneticPr fontId="9" type="noConversion"/>
  </si>
  <si>
    <t>B2715-1</t>
    <phoneticPr fontId="9" type="noConversion"/>
  </si>
  <si>
    <t>A0030</t>
    <phoneticPr fontId="9" type="noConversion"/>
  </si>
  <si>
    <t>齐心便签</t>
    <phoneticPr fontId="9" type="noConversion"/>
  </si>
  <si>
    <t>D5002 3*3英寸 黄色</t>
    <phoneticPr fontId="9" type="noConversion"/>
  </si>
  <si>
    <t>本</t>
  </si>
  <si>
    <t>A0031</t>
    <phoneticPr fontId="9" type="noConversion"/>
  </si>
  <si>
    <t>飞鹰刀片</t>
    <phoneticPr fontId="9" type="noConversion"/>
  </si>
  <si>
    <t>单面刀片</t>
    <phoneticPr fontId="9" type="noConversion"/>
  </si>
  <si>
    <t>A0032</t>
    <phoneticPr fontId="9" type="noConversion"/>
  </si>
  <si>
    <t>美的饮水机</t>
    <phoneticPr fontId="9" type="noConversion"/>
  </si>
  <si>
    <t>R718</t>
    <phoneticPr fontId="9" type="noConversion"/>
  </si>
  <si>
    <t>A0033</t>
    <phoneticPr fontId="9" type="noConversion"/>
  </si>
  <si>
    <t>齐心快劳夹</t>
    <phoneticPr fontId="9" type="noConversion"/>
  </si>
  <si>
    <t>A105N 蓝色</t>
    <phoneticPr fontId="9" type="noConversion"/>
  </si>
  <si>
    <t>A0034</t>
    <phoneticPr fontId="9" type="noConversion"/>
  </si>
  <si>
    <t>A0035</t>
  </si>
  <si>
    <t>聪明复印纸</t>
    <phoneticPr fontId="9" type="noConversion"/>
  </si>
  <si>
    <t xml:space="preserve">A4 </t>
    <phoneticPr fontId="9" type="noConversion"/>
  </si>
  <si>
    <t>箱</t>
  </si>
  <si>
    <t>A0036</t>
  </si>
  <si>
    <t xml:space="preserve">A3 </t>
    <phoneticPr fontId="9" type="noConversion"/>
  </si>
  <si>
    <t>品名</t>
    <phoneticPr fontId="7" type="noConversion"/>
  </si>
  <si>
    <t>编码</t>
    <phoneticPr fontId="7" type="noConversion"/>
  </si>
  <si>
    <t>型号/规格</t>
    <phoneticPr fontId="7" type="noConversion"/>
  </si>
  <si>
    <t>品名:</t>
    <phoneticPr fontId="1" type="noConversion"/>
  </si>
  <si>
    <t>电话机</t>
  </si>
  <si>
    <t>中诺C028</t>
  </si>
  <si>
    <t>部</t>
  </si>
  <si>
    <t>金额</t>
    <phoneticPr fontId="1" type="noConversion"/>
  </si>
  <si>
    <t>单价</t>
    <phoneticPr fontId="1" type="noConversion"/>
  </si>
  <si>
    <t>齐心文件栏</t>
  </si>
  <si>
    <t>B2174</t>
  </si>
  <si>
    <t>齐心弹力夹</t>
  </si>
  <si>
    <t>AB600A</t>
  </si>
  <si>
    <t>齐心单弹簧夹</t>
  </si>
  <si>
    <t>AR600A</t>
  </si>
  <si>
    <t>齐心文件盘</t>
  </si>
  <si>
    <t>B2060</t>
  </si>
  <si>
    <t>笔筒</t>
  </si>
  <si>
    <t>公牛插排1.8M</t>
  </si>
  <si>
    <t>CN-609</t>
  </si>
  <si>
    <t>齐心订书机</t>
  </si>
  <si>
    <t>B3040</t>
  </si>
  <si>
    <t>益而高订书针</t>
  </si>
  <si>
    <t>1*10</t>
  </si>
  <si>
    <t>起钉器</t>
  </si>
  <si>
    <t>齐心 B3064</t>
  </si>
  <si>
    <t>计算器</t>
  </si>
  <si>
    <t>齐心 C-837H</t>
  </si>
  <si>
    <t>回形针</t>
  </si>
  <si>
    <t>日兴曲别针 10小盒/大盒</t>
  </si>
  <si>
    <t>A0013</t>
  </si>
  <si>
    <t>齐心长尾夹</t>
  </si>
  <si>
    <t>B3605 51mm 12只/盒</t>
  </si>
  <si>
    <t>A0014</t>
  </si>
  <si>
    <t>B3606 41mm 12只/盒</t>
  </si>
  <si>
    <t>A0015</t>
  </si>
  <si>
    <t>B3607 32mm 12只/盒</t>
  </si>
  <si>
    <t>A0016</t>
  </si>
  <si>
    <t>B3608 25mm 12只/盒</t>
  </si>
  <si>
    <t>A0017</t>
  </si>
  <si>
    <t>B3609 19mm 12只/盒</t>
  </si>
  <si>
    <t>A0018</t>
  </si>
  <si>
    <t>B3610 15mm 12只/盒</t>
  </si>
  <si>
    <t>A0019</t>
  </si>
  <si>
    <t>水笔</t>
  </si>
  <si>
    <t>GP306 0.5mm 12支/盒</t>
  </si>
  <si>
    <t>A002</t>
  </si>
  <si>
    <t>办公电脑18</t>
  </si>
  <si>
    <t>华为荣耀9Plus</t>
  </si>
  <si>
    <t>苹果Mac</t>
  </si>
  <si>
    <t>A0020</t>
  </si>
  <si>
    <t>直尺</t>
  </si>
  <si>
    <t>B3252 40cm 塑料直尺</t>
  </si>
  <si>
    <t>A0021</t>
  </si>
  <si>
    <t>象牌卷尺</t>
  </si>
  <si>
    <t>50m</t>
  </si>
  <si>
    <t>A0022</t>
  </si>
  <si>
    <t>齐心固体胶</t>
  </si>
  <si>
    <t>B2667-N 21g 24个/盒</t>
  </si>
  <si>
    <t>A0023</t>
  </si>
  <si>
    <t>激光翻页笔</t>
  </si>
  <si>
    <t>YLT-120</t>
  </si>
  <si>
    <t>A0024</t>
  </si>
  <si>
    <t>利仁电水壶</t>
  </si>
  <si>
    <t>2L</t>
  </si>
  <si>
    <t>A0025</t>
  </si>
  <si>
    <t>水瓶</t>
  </si>
  <si>
    <t>大暖瓶</t>
  </si>
  <si>
    <t>A0026</t>
  </si>
  <si>
    <t>齐心印油</t>
  </si>
  <si>
    <t>B3712</t>
  </si>
  <si>
    <t>A0027</t>
  </si>
  <si>
    <t>太阳岛白板</t>
  </si>
  <si>
    <t xml:space="preserve"> 1*1.5m 单面 镀锌白板</t>
  </si>
  <si>
    <t>A0028</t>
  </si>
  <si>
    <t>齐心白板笔</t>
  </si>
  <si>
    <t xml:space="preserve"> WB701 12支/盒</t>
  </si>
  <si>
    <t>A0029</t>
  </si>
  <si>
    <t>齐心剪子</t>
  </si>
  <si>
    <t>B2715-1</t>
  </si>
  <si>
    <t>A003</t>
  </si>
  <si>
    <t>iPad</t>
  </si>
  <si>
    <t>iPad Air</t>
  </si>
  <si>
    <t>A0030</t>
  </si>
  <si>
    <t>齐心便签</t>
  </si>
  <si>
    <t>D5002 3*3英寸 黄色</t>
  </si>
  <si>
    <t>A0031</t>
  </si>
  <si>
    <t>飞鹰刀片</t>
  </si>
  <si>
    <t>单面刀片</t>
  </si>
  <si>
    <t>A0032</t>
  </si>
  <si>
    <t>美的饮水机</t>
  </si>
  <si>
    <t>R718</t>
  </si>
  <si>
    <t>A0033</t>
  </si>
  <si>
    <t>齐心快劳夹</t>
  </si>
  <si>
    <t>A105N 蓝色</t>
  </si>
  <si>
    <t>A0034</t>
  </si>
  <si>
    <t>聪明复印纸</t>
  </si>
  <si>
    <t xml:space="preserve">A4 </t>
  </si>
  <si>
    <t xml:space="preserve">A3 </t>
  </si>
  <si>
    <t>A004</t>
  </si>
  <si>
    <t>打印机1</t>
  </si>
  <si>
    <t>爱普生针式打印机</t>
  </si>
  <si>
    <t>A005</t>
  </si>
  <si>
    <t>平板电脑</t>
  </si>
  <si>
    <t>A006</t>
  </si>
  <si>
    <t>华为平板电脑</t>
  </si>
  <si>
    <t>A007</t>
  </si>
  <si>
    <t>自行车</t>
  </si>
  <si>
    <t>A008</t>
  </si>
  <si>
    <t>自行车11</t>
  </si>
  <si>
    <t>A009</t>
  </si>
  <si>
    <t>自行车22</t>
  </si>
  <si>
    <t>A010</t>
  </si>
  <si>
    <t>A0100</t>
  </si>
  <si>
    <t>A0101</t>
  </si>
  <si>
    <t>A0102</t>
  </si>
  <si>
    <t>A0103</t>
  </si>
  <si>
    <t>A0104</t>
  </si>
  <si>
    <t>A0105</t>
  </si>
  <si>
    <t>A0106</t>
  </si>
  <si>
    <t>A0107</t>
  </si>
  <si>
    <t>A0108</t>
  </si>
  <si>
    <t>A0109</t>
  </si>
  <si>
    <t>A011</t>
  </si>
  <si>
    <t>A0110</t>
  </si>
  <si>
    <t>A0111</t>
  </si>
  <si>
    <t>A0112</t>
  </si>
  <si>
    <t>A0113</t>
  </si>
  <si>
    <t>A0114</t>
  </si>
  <si>
    <t>A0115</t>
  </si>
  <si>
    <t>A0116</t>
  </si>
  <si>
    <t>A0117</t>
  </si>
  <si>
    <t>A0118</t>
  </si>
  <si>
    <t>A0119</t>
  </si>
  <si>
    <t>A012</t>
  </si>
  <si>
    <t>A0120</t>
  </si>
  <si>
    <t>A0121</t>
  </si>
  <si>
    <t>A0122</t>
  </si>
  <si>
    <t>A0123</t>
  </si>
  <si>
    <t>A0124</t>
  </si>
  <si>
    <t>A0125</t>
  </si>
  <si>
    <t>A0126</t>
  </si>
  <si>
    <t>A0127</t>
  </si>
  <si>
    <t>A0128</t>
  </si>
  <si>
    <t>A0129</t>
  </si>
  <si>
    <t>A0130</t>
  </si>
  <si>
    <t>A0131</t>
  </si>
  <si>
    <t>A0132</t>
  </si>
  <si>
    <t>A0133</t>
  </si>
  <si>
    <t>A0134</t>
  </si>
  <si>
    <t>A0135</t>
  </si>
  <si>
    <t>A018</t>
  </si>
  <si>
    <t>滚筒洗衣机</t>
  </si>
  <si>
    <t>A019</t>
  </si>
  <si>
    <t>海尔</t>
  </si>
  <si>
    <t>A020</t>
  </si>
  <si>
    <t>海信</t>
  </si>
  <si>
    <t>A0200</t>
  </si>
  <si>
    <t>A0201</t>
  </si>
  <si>
    <t>A0202</t>
  </si>
  <si>
    <t>A0203</t>
  </si>
  <si>
    <t>A0204</t>
  </si>
  <si>
    <t>A0205</t>
  </si>
  <si>
    <t>A0206</t>
  </si>
  <si>
    <t>A0207</t>
  </si>
  <si>
    <t>A0208</t>
  </si>
  <si>
    <t>A0209</t>
  </si>
  <si>
    <t>A0210</t>
  </si>
  <si>
    <t>A0211</t>
  </si>
  <si>
    <t>A0212</t>
  </si>
  <si>
    <t>A0213</t>
  </si>
  <si>
    <t>A0214</t>
  </si>
  <si>
    <t>A0215</t>
  </si>
  <si>
    <t>A0216</t>
  </si>
  <si>
    <t>A0217</t>
  </si>
  <si>
    <t>A0218</t>
  </si>
  <si>
    <t>A0219</t>
  </si>
  <si>
    <t>A022</t>
  </si>
  <si>
    <t>油性签字笔</t>
  </si>
  <si>
    <t>白雪</t>
  </si>
  <si>
    <t>A0220</t>
  </si>
  <si>
    <t>A0221</t>
  </si>
  <si>
    <t>A0222</t>
  </si>
  <si>
    <t>A0223</t>
  </si>
  <si>
    <t>A0224</t>
  </si>
  <si>
    <t>A0225</t>
  </si>
  <si>
    <t>A0226</t>
  </si>
  <si>
    <t>A0227</t>
  </si>
  <si>
    <t>A0228</t>
  </si>
  <si>
    <t>A0229</t>
  </si>
  <si>
    <t>A023</t>
  </si>
  <si>
    <t>订书机</t>
  </si>
  <si>
    <t>A0230</t>
  </si>
  <si>
    <t>A0231</t>
  </si>
  <si>
    <t>A0232</t>
  </si>
  <si>
    <t>A0233</t>
  </si>
  <si>
    <t>A0234</t>
  </si>
  <si>
    <t>A0235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</si>
</sst>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-mm\-dd"/>
    <numFmt numFmtId="177" formatCode="0.00_);\(0.00\)"/>
  </numFmts>
  <fonts count="10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0"/>
      <color theme="1"/>
      <name val="微软雅黑"/>
      <family val="2"/>
      <charset val="134"/>
    </font>
    <font>
      <u/>
      <sz val="1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1"/>
      <color indexed="9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theme="6" tint="-0.24994659260841701"/>
      </right>
      <top style="thin">
        <color indexed="18"/>
      </top>
      <bottom/>
      <diagonal/>
    </border>
    <border>
      <left style="hair">
        <color theme="6" tint="-0.24994659260841701"/>
      </left>
      <right style="hair">
        <color theme="6" tint="-0.24994659260841701"/>
      </right>
      <top style="thin">
        <color indexed="18"/>
      </top>
      <bottom/>
      <diagonal/>
    </border>
    <border>
      <left style="thin">
        <color rgb="FF000080"/>
      </left>
      <right style="hair">
        <color rgb="FF000080"/>
      </right>
      <top style="hair">
        <color rgb="FF000080"/>
      </top>
      <bottom style="hair">
        <color rgb="FF000080"/>
      </bottom>
      <diagonal/>
    </border>
    <border>
      <left style="hair">
        <color rgb="FF000080"/>
      </left>
      <right style="hair">
        <color rgb="FF000080"/>
      </right>
      <top style="thin">
        <color rgb="FF000080"/>
      </top>
      <bottom style="hair">
        <color rgb="FF000080"/>
      </bottom>
      <diagonal/>
    </border>
    <border>
      <left style="hair">
        <color rgb="FF000080"/>
      </left>
      <right style="hair">
        <color rgb="FF000080"/>
      </right>
      <top style="hair">
        <color rgb="FF000080"/>
      </top>
      <bottom style="hair">
        <color rgb="FF000080"/>
      </bottom>
      <diagonal/>
    </border>
    <border>
      <left/>
      <right style="hair">
        <color rgb="FF000080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3" borderId="2" xfId="0" applyFont="1" applyFill="1" applyBorder="1"/>
    <xf numFmtId="0" fontId="0" fillId="0" borderId="0" xfId="0" applyAlignment="1">
      <alignment vertical="center"/>
    </xf>
    <xf numFmtId="0" fontId="3" fillId="0" borderId="0" xfId="0" applyFont="1"/>
    <xf numFmtId="0" fontId="3" fillId="4" borderId="0" xfId="0" applyFont="1" applyFill="1"/>
    <xf numFmtId="0" fontId="3" fillId="4" borderId="1" xfId="0" applyFont="1" applyFill="1" applyBorder="1"/>
    <xf numFmtId="0" fontId="4" fillId="4" borderId="0" xfId="0" applyFont="1" applyFill="1" applyBorder="1"/>
    <xf numFmtId="0" fontId="3" fillId="4" borderId="0" xfId="0" applyFont="1" applyFill="1" applyBorder="1"/>
    <xf numFmtId="0" fontId="5" fillId="2" borderId="2" xfId="0" applyFont="1" applyFill="1" applyBorder="1"/>
    <xf numFmtId="0" fontId="0" fillId="0" borderId="0" xfId="0" applyAlignment="1">
      <alignment wrapText="1"/>
    </xf>
    <xf numFmtId="0" fontId="0" fillId="0" borderId="0" xfId="0" applyAlignment="1"/>
    <xf numFmtId="0" fontId="2" fillId="0" borderId="2" xfId="0" applyFont="1" applyBorder="1"/>
    <xf numFmtId="0" fontId="0" fillId="5" borderId="2" xfId="0" applyFill="1" applyBorder="1"/>
    <xf numFmtId="0" fontId="0" fillId="6" borderId="2" xfId="0" applyFill="1" applyBorder="1"/>
    <xf numFmtId="14" fontId="0" fillId="5" borderId="2" xfId="0" applyNumberFormat="1" applyFill="1" applyBorder="1"/>
    <xf numFmtId="176" fontId="0" fillId="0" borderId="0" xfId="0" applyNumberFormat="1" applyAlignment="1">
      <alignment vertical="center"/>
    </xf>
    <xf numFmtId="176" fontId="3" fillId="4" borderId="0" xfId="0" applyNumberFormat="1" applyFont="1" applyFill="1"/>
    <xf numFmtId="176" fontId="5" fillId="2" borderId="2" xfId="0" applyNumberFormat="1" applyFont="1" applyFill="1" applyBorder="1"/>
    <xf numFmtId="176" fontId="0" fillId="0" borderId="0" xfId="0" applyNumberFormat="1"/>
    <xf numFmtId="0" fontId="0" fillId="7" borderId="2" xfId="0" applyFill="1" applyBorder="1"/>
    <xf numFmtId="14" fontId="3" fillId="4" borderId="1" xfId="0" applyNumberFormat="1" applyFont="1" applyFill="1" applyBorder="1"/>
    <xf numFmtId="49" fontId="6" fillId="8" borderId="6" xfId="0" quotePrefix="1" applyNumberFormat="1" applyFont="1" applyFill="1" applyBorder="1" applyAlignment="1" applyProtection="1">
      <alignment horizontal="center" vertical="center" wrapText="1" shrinkToFit="1"/>
      <protection hidden="1"/>
    </xf>
    <xf numFmtId="0" fontId="6" fillId="8" borderId="7" xfId="0" applyFont="1" applyFill="1" applyBorder="1" applyAlignment="1" applyProtection="1">
      <alignment horizontal="center" vertical="center" wrapText="1" shrinkToFit="1"/>
      <protection hidden="1"/>
    </xf>
    <xf numFmtId="49" fontId="6" fillId="8" borderId="7" xfId="0" applyNumberFormat="1" applyFont="1" applyFill="1" applyBorder="1" applyAlignment="1" applyProtection="1">
      <alignment horizontal="center" vertical="center" wrapText="1" shrinkToFit="1"/>
      <protection hidden="1"/>
    </xf>
    <xf numFmtId="177" fontId="6" fillId="8" borderId="7" xfId="0" applyNumberFormat="1" applyFont="1" applyFill="1" applyBorder="1" applyAlignment="1" applyProtection="1">
      <alignment horizontal="center" vertical="center" wrapText="1" shrinkToFit="1"/>
      <protection hidden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177" fontId="8" fillId="0" borderId="9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177" fontId="8" fillId="0" borderId="10" xfId="0" applyNumberFormat="1" applyFont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177" fontId="6" fillId="8" borderId="0" xfId="0" applyNumberFormat="1" applyFont="1" applyFill="1" applyBorder="1" applyAlignment="1" applyProtection="1">
      <alignment horizontal="center" vertical="center" wrapText="1" shrinkToFit="1"/>
      <protection hidden="1"/>
    </xf>
    <xf numFmtId="177" fontId="8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file:///C:\Users\Dai\AppData\Roaming\Microsoft\AddIns\images\del.png" TargetMode="External"/><Relationship Id="rId2" Type="http://schemas.openxmlformats.org/officeDocument/2006/relationships/image" Target="file:///C:\Users\Dai\AppData\Roaming\Microsoft\AddIns\images\edit.png" TargetMode="External"/><Relationship Id="rId1" Type="http://schemas.openxmlformats.org/officeDocument/2006/relationships/image" Target="file:///C:\Users\Dai\AppData\Roaming\Microsoft\AddIns\images\view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28575</xdr:colOff>
      <xdr:row>5</xdr:row>
      <xdr:rowOff>38100</xdr:rowOff>
    </xdr:from>
    <xdr:to>
      <xdr:col>11</xdr:col>
      <xdr:colOff>47625</xdr:colOff>
      <xdr:row>6</xdr:row>
      <xdr:rowOff>200025</xdr:rowOff>
    </xdr:to>
    <xdr:grpSp>
      <xdr:nvGrpSpPr>
        <xdr:cNvPr id="11" name="Group 10">
          <a:extLst>
            <a:ext uri="{FF2B5EF4-FFF2-40B4-BE49-F238E27FC236}">
              <a16:creationId xmlns="" xmlns:a16="http://schemas.microsoft.com/office/drawing/2014/main" id="{C6B31B5D-3D6F-4705-AC2F-5F9D20C48D1A}"/>
            </a:ext>
          </a:extLst>
        </xdr:cNvPr>
        <xdr:cNvGrpSpPr/>
      </xdr:nvGrpSpPr>
      <xdr:grpSpPr>
        <a:xfrm>
          <a:off x="5362575" y="933450"/>
          <a:ext cx="2114550" cy="371475"/>
          <a:chOff x="5838825" y="0"/>
          <a:chExt cx="2114550" cy="352425"/>
        </a:xfrm>
      </xdr:grpSpPr>
      <xdr:sp macro="[1]!QueryforAdminApply" textlink="">
        <xdr:nvSpPr>
          <xdr:cNvPr id="2" name="Rectangle: Rounded Corners 1">
            <a:extLst>
              <a:ext uri="{FF2B5EF4-FFF2-40B4-BE49-F238E27FC236}">
                <a16:creationId xmlns="" xmlns:a16="http://schemas.microsoft.com/office/drawing/2014/main" id="{19CACC44-456E-4733-8459-2DA8357D23DA}"/>
              </a:ext>
            </a:extLst>
          </xdr:cNvPr>
          <xdr:cNvSpPr/>
        </xdr:nvSpPr>
        <xdr:spPr>
          <a:xfrm>
            <a:off x="5838825" y="0"/>
            <a:ext cx="628650" cy="342900"/>
          </a:xfrm>
          <a:prstGeom prst="roundRect">
            <a:avLst/>
          </a:prstGeom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CN" altLang="en-US" sz="1100" b="1"/>
              <a:t>搜    索</a:t>
            </a:r>
          </a:p>
        </xdr:txBody>
      </xdr:sp>
      <xdr:sp macro="[1]!Reset" textlink="">
        <xdr:nvSpPr>
          <xdr:cNvPr id="3" name="Rectangle: Rounded Corners 2">
            <a:extLst>
              <a:ext uri="{FF2B5EF4-FFF2-40B4-BE49-F238E27FC236}">
                <a16:creationId xmlns="" xmlns:a16="http://schemas.microsoft.com/office/drawing/2014/main" id="{712E921A-772A-41AF-9846-9BB5FF7D0942}"/>
              </a:ext>
            </a:extLst>
          </xdr:cNvPr>
          <xdr:cNvSpPr/>
        </xdr:nvSpPr>
        <xdr:spPr>
          <a:xfrm>
            <a:off x="6572250" y="0"/>
            <a:ext cx="628650" cy="342900"/>
          </a:xfrm>
          <a:prstGeom prst="roundRect">
            <a:avLst/>
          </a:prstGeom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CN" altLang="en-US" sz="1100" b="1"/>
              <a:t>重    置</a:t>
            </a:r>
          </a:p>
        </xdr:txBody>
      </xdr:sp>
      <xdr:sp macro="[1]!NewRecordApply" textlink="">
        <xdr:nvSpPr>
          <xdr:cNvPr id="4" name="Rectangle: Rounded Corners 3">
            <a:extLst>
              <a:ext uri="{FF2B5EF4-FFF2-40B4-BE49-F238E27FC236}">
                <a16:creationId xmlns="" xmlns:a16="http://schemas.microsoft.com/office/drawing/2014/main" id="{A7394926-3AB3-4A73-80C8-6233D92E491D}"/>
              </a:ext>
            </a:extLst>
          </xdr:cNvPr>
          <xdr:cNvSpPr/>
        </xdr:nvSpPr>
        <xdr:spPr>
          <a:xfrm>
            <a:off x="7324725" y="0"/>
            <a:ext cx="628650" cy="352425"/>
          </a:xfrm>
          <a:prstGeom prst="roundRect">
            <a:avLst/>
          </a:prstGeom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CN" altLang="en-US" sz="1100" b="1"/>
              <a:t>新    建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15</xdr:row>
      <xdr:rowOff>47625</xdr:rowOff>
    </xdr:from>
    <xdr:to>
      <xdr:col>2</xdr:col>
      <xdr:colOff>180976</xdr:colOff>
      <xdr:row>17</xdr:row>
      <xdr:rowOff>9525</xdr:rowOff>
    </xdr:to>
    <xdr:grpSp>
      <xdr:nvGrpSpPr>
        <xdr:cNvPr id="4" name="Group 3">
          <a:extLst>
            <a:ext uri="{FF2B5EF4-FFF2-40B4-BE49-F238E27FC236}">
              <a16:creationId xmlns="" xmlns:a16="http://schemas.microsoft.com/office/drawing/2014/main" id="{98583473-8CD8-4241-AE71-2C9AE0E7D21C}"/>
            </a:ext>
          </a:extLst>
        </xdr:cNvPr>
        <xdr:cNvGrpSpPr/>
      </xdr:nvGrpSpPr>
      <xdr:grpSpPr>
        <a:xfrm>
          <a:off x="333375" y="2105025"/>
          <a:ext cx="1390651" cy="304800"/>
          <a:chOff x="333375" y="2219325"/>
          <a:chExt cx="1390651" cy="323850"/>
        </a:xfrm>
      </xdr:grpSpPr>
      <xdr:sp macro="[1]!SaveRecord" textlink="">
        <xdr:nvSpPr>
          <xdr:cNvPr id="2" name="Rectangle: Rounded Corners 1">
            <a:extLst>
              <a:ext uri="{FF2B5EF4-FFF2-40B4-BE49-F238E27FC236}">
                <a16:creationId xmlns="" xmlns:a16="http://schemas.microsoft.com/office/drawing/2014/main" id="{59E69CFF-4D05-475E-AF0A-2969E4EA50D9}"/>
              </a:ext>
            </a:extLst>
          </xdr:cNvPr>
          <xdr:cNvSpPr/>
        </xdr:nvSpPr>
        <xdr:spPr>
          <a:xfrm>
            <a:off x="333375" y="2219325"/>
            <a:ext cx="628650" cy="323850"/>
          </a:xfrm>
          <a:prstGeom prst="roundRect">
            <a:avLst/>
          </a:prstGeom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CN" altLang="en-US" sz="1100" b="1"/>
              <a:t>保    存</a:t>
            </a:r>
          </a:p>
        </xdr:txBody>
      </xdr:sp>
      <xdr:sp macro="[1]!DeleteActiveSheet" textlink="">
        <xdr:nvSpPr>
          <xdr:cNvPr id="3" name="Rectangle: Rounded Corners 2">
            <a:extLst>
              <a:ext uri="{FF2B5EF4-FFF2-40B4-BE49-F238E27FC236}">
                <a16:creationId xmlns="" xmlns:a16="http://schemas.microsoft.com/office/drawing/2014/main" id="{B645BA70-DEE5-4B57-9AF3-1A5665DF7229}"/>
              </a:ext>
            </a:extLst>
          </xdr:cNvPr>
          <xdr:cNvSpPr/>
        </xdr:nvSpPr>
        <xdr:spPr>
          <a:xfrm>
            <a:off x="1057276" y="2219325"/>
            <a:ext cx="666750" cy="323850"/>
          </a:xfrm>
          <a:prstGeom prst="roundRect">
            <a:avLst/>
          </a:prstGeom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CN" altLang="en-US" sz="1100" b="1"/>
              <a:t>关    闭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5</xdr:row>
      <xdr:rowOff>28575</xdr:rowOff>
    </xdr:from>
    <xdr:to>
      <xdr:col>10</xdr:col>
      <xdr:colOff>352425</xdr:colOff>
      <xdr:row>6</xdr:row>
      <xdr:rowOff>171450</xdr:rowOff>
    </xdr:to>
    <xdr:grpSp>
      <xdr:nvGrpSpPr>
        <xdr:cNvPr id="2" name="Group 1">
          <a:extLst>
            <a:ext uri="{FF2B5EF4-FFF2-40B4-BE49-F238E27FC236}">
              <a16:creationId xmlns="" xmlns:a16="http://schemas.microsoft.com/office/drawing/2014/main" id="{E8E7C310-79FF-475E-8F1A-D0F487628A3C}"/>
            </a:ext>
          </a:extLst>
        </xdr:cNvPr>
        <xdr:cNvGrpSpPr/>
      </xdr:nvGrpSpPr>
      <xdr:grpSpPr>
        <a:xfrm>
          <a:off x="5086350" y="28575"/>
          <a:ext cx="2105025" cy="352425"/>
          <a:chOff x="3524250" y="28575"/>
          <a:chExt cx="2114550" cy="352425"/>
        </a:xfrm>
      </xdr:grpSpPr>
      <xdr:sp macro="[1]!QueryforAdmin" textlink="">
        <xdr:nvSpPr>
          <xdr:cNvPr id="1481" name="Rectangle: Rounded Corners 1480">
            <a:extLst>
              <a:ext uri="{FF2B5EF4-FFF2-40B4-BE49-F238E27FC236}">
                <a16:creationId xmlns="" xmlns:a16="http://schemas.microsoft.com/office/drawing/2014/main" id="{19340DF9-906D-4C13-8059-D46CAE805680}"/>
              </a:ext>
            </a:extLst>
          </xdr:cNvPr>
          <xdr:cNvSpPr/>
        </xdr:nvSpPr>
        <xdr:spPr>
          <a:xfrm>
            <a:off x="3524250" y="28575"/>
            <a:ext cx="628650" cy="342900"/>
          </a:xfrm>
          <a:prstGeom prst="roundRect">
            <a:avLst/>
          </a:prstGeom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CN" altLang="en-US" sz="1100" b="1"/>
              <a:t>搜    索</a:t>
            </a:r>
          </a:p>
        </xdr:txBody>
      </xdr:sp>
      <xdr:sp macro="[1]!Reset" textlink="">
        <xdr:nvSpPr>
          <xdr:cNvPr id="619" name="Rectangle: Rounded Corners 618">
            <a:extLst>
              <a:ext uri="{FF2B5EF4-FFF2-40B4-BE49-F238E27FC236}">
                <a16:creationId xmlns="" xmlns:a16="http://schemas.microsoft.com/office/drawing/2014/main" id="{EE319C8A-CBE6-4908-8697-13433CDCC2DB}"/>
              </a:ext>
            </a:extLst>
          </xdr:cNvPr>
          <xdr:cNvSpPr/>
        </xdr:nvSpPr>
        <xdr:spPr>
          <a:xfrm>
            <a:off x="4257675" y="28575"/>
            <a:ext cx="628650" cy="342900"/>
          </a:xfrm>
          <a:prstGeom prst="roundRect">
            <a:avLst/>
          </a:prstGeom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CN" altLang="en-US" sz="1100" b="1"/>
              <a:t>重    置</a:t>
            </a:r>
          </a:p>
        </xdr:txBody>
      </xdr:sp>
      <xdr:sp macro="[1]!NewRecord" textlink="">
        <xdr:nvSpPr>
          <xdr:cNvPr id="620" name="Rectangle: Rounded Corners 619">
            <a:extLst>
              <a:ext uri="{FF2B5EF4-FFF2-40B4-BE49-F238E27FC236}">
                <a16:creationId xmlns="" xmlns:a16="http://schemas.microsoft.com/office/drawing/2014/main" id="{74560B3C-6476-4B69-9523-F6050FF144E4}"/>
              </a:ext>
            </a:extLst>
          </xdr:cNvPr>
          <xdr:cNvSpPr/>
        </xdr:nvSpPr>
        <xdr:spPr>
          <a:xfrm>
            <a:off x="5010150" y="28575"/>
            <a:ext cx="628650" cy="352425"/>
          </a:xfrm>
          <a:prstGeom prst="roundRect">
            <a:avLst/>
          </a:prstGeom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CN" altLang="en-US" sz="1100" b="1"/>
              <a:t>新    建</a:t>
            </a:r>
          </a:p>
        </xdr:txBody>
      </xdr:sp>
    </xdr:grp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228600</xdr:colOff>
      <xdr:row>10</xdr:row>
      <xdr:rowOff>57150</xdr:rowOff>
    </xdr:to>
    <xdr:pic macro="[1]!ViewRecord">
      <xdr:nvPicPr>
        <xdr:cNvPr id="24" name="btnView_10_52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8382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228600</xdr:colOff>
      <xdr:row>10</xdr:row>
      <xdr:rowOff>57150</xdr:rowOff>
    </xdr:to>
    <xdr:pic macro="[1]!EditRecord">
      <xdr:nvPicPr>
        <xdr:cNvPr id="25" name="btnEdit_10_52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8382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228600</xdr:colOff>
      <xdr:row>10</xdr:row>
      <xdr:rowOff>57150</xdr:rowOff>
    </xdr:to>
    <xdr:pic macro="[1]!DelRecord">
      <xdr:nvPicPr>
        <xdr:cNvPr id="26" name="btnDel_10_52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8382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228600</xdr:colOff>
      <xdr:row>11</xdr:row>
      <xdr:rowOff>57150</xdr:rowOff>
    </xdr:to>
    <xdr:pic macro="[1]!ViewRecord">
      <xdr:nvPicPr>
        <xdr:cNvPr id="27" name="btnView_11_53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0096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228600</xdr:colOff>
      <xdr:row>11</xdr:row>
      <xdr:rowOff>57150</xdr:rowOff>
    </xdr:to>
    <xdr:pic macro="[1]!EditRecord">
      <xdr:nvPicPr>
        <xdr:cNvPr id="28" name="btnEdit_11_53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0096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228600</xdr:colOff>
      <xdr:row>11</xdr:row>
      <xdr:rowOff>57150</xdr:rowOff>
    </xdr:to>
    <xdr:pic macro="[1]!DelRecord">
      <xdr:nvPicPr>
        <xdr:cNvPr id="29" name="btnDel_11_5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0096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228600</xdr:colOff>
      <xdr:row>12</xdr:row>
      <xdr:rowOff>57150</xdr:rowOff>
    </xdr:to>
    <xdr:pic macro="[1]!ViewRecord">
      <xdr:nvPicPr>
        <xdr:cNvPr id="30" name="btnView_12_54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1811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228600</xdr:colOff>
      <xdr:row>12</xdr:row>
      <xdr:rowOff>57150</xdr:rowOff>
    </xdr:to>
    <xdr:pic macro="[1]!EditRecord">
      <xdr:nvPicPr>
        <xdr:cNvPr id="31" name="btnEdit_12_54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1811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11</xdr:row>
      <xdr:rowOff>0</xdr:rowOff>
    </xdr:from>
    <xdr:to>
      <xdr:col>10</xdr:col>
      <xdr:colOff>228600</xdr:colOff>
      <xdr:row>12</xdr:row>
      <xdr:rowOff>57150</xdr:rowOff>
    </xdr:to>
    <xdr:pic macro="[1]!DelRecord">
      <xdr:nvPicPr>
        <xdr:cNvPr id="1472" name="btnDel_12_54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1811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228600</xdr:colOff>
      <xdr:row>13</xdr:row>
      <xdr:rowOff>57150</xdr:rowOff>
    </xdr:to>
    <xdr:pic macro="[1]!ViewRecord">
      <xdr:nvPicPr>
        <xdr:cNvPr id="1473" name="btnView_13_55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3525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228600</xdr:colOff>
      <xdr:row>13</xdr:row>
      <xdr:rowOff>57150</xdr:rowOff>
    </xdr:to>
    <xdr:pic macro="[1]!EditRecord">
      <xdr:nvPicPr>
        <xdr:cNvPr id="1474" name="btnEdit_13_55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3525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12</xdr:row>
      <xdr:rowOff>0</xdr:rowOff>
    </xdr:from>
    <xdr:to>
      <xdr:col>10</xdr:col>
      <xdr:colOff>228600</xdr:colOff>
      <xdr:row>13</xdr:row>
      <xdr:rowOff>57150</xdr:rowOff>
    </xdr:to>
    <xdr:pic macro="[1]!DelRecord">
      <xdr:nvPicPr>
        <xdr:cNvPr id="1475" name="btnDel_13_55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3525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228600</xdr:colOff>
      <xdr:row>14</xdr:row>
      <xdr:rowOff>57150</xdr:rowOff>
    </xdr:to>
    <xdr:pic macro="[1]!ViewRecord">
      <xdr:nvPicPr>
        <xdr:cNvPr id="1476" name="btnView_14_56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5240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228600</xdr:colOff>
      <xdr:row>14</xdr:row>
      <xdr:rowOff>57150</xdr:rowOff>
    </xdr:to>
    <xdr:pic macro="[1]!EditRecord">
      <xdr:nvPicPr>
        <xdr:cNvPr id="1477" name="btnEdit_14_56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5240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13</xdr:row>
      <xdr:rowOff>0</xdr:rowOff>
    </xdr:from>
    <xdr:to>
      <xdr:col>10</xdr:col>
      <xdr:colOff>228600</xdr:colOff>
      <xdr:row>14</xdr:row>
      <xdr:rowOff>57150</xdr:rowOff>
    </xdr:to>
    <xdr:pic macro="[1]!DelRecord">
      <xdr:nvPicPr>
        <xdr:cNvPr id="1478" name="btnDel_14_56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5240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228600</xdr:colOff>
      <xdr:row>15</xdr:row>
      <xdr:rowOff>57150</xdr:rowOff>
    </xdr:to>
    <xdr:pic macro="[1]!ViewRecord">
      <xdr:nvPicPr>
        <xdr:cNvPr id="1479" name="btnView_15_57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6954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228600</xdr:colOff>
      <xdr:row>15</xdr:row>
      <xdr:rowOff>57150</xdr:rowOff>
    </xdr:to>
    <xdr:pic macro="[1]!EditRecord">
      <xdr:nvPicPr>
        <xdr:cNvPr id="1480" name="btnEdit_15_57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6954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228600</xdr:colOff>
      <xdr:row>15</xdr:row>
      <xdr:rowOff>57150</xdr:rowOff>
    </xdr:to>
    <xdr:pic macro="[1]!DelRecord">
      <xdr:nvPicPr>
        <xdr:cNvPr id="1482" name="btnDel_15_57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6954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228600</xdr:colOff>
      <xdr:row>16</xdr:row>
      <xdr:rowOff>57150</xdr:rowOff>
    </xdr:to>
    <xdr:pic macro="[1]!ViewRecord">
      <xdr:nvPicPr>
        <xdr:cNvPr id="1483" name="btnView_16_58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8669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228600</xdr:colOff>
      <xdr:row>16</xdr:row>
      <xdr:rowOff>57150</xdr:rowOff>
    </xdr:to>
    <xdr:pic macro="[1]!EditRecord">
      <xdr:nvPicPr>
        <xdr:cNvPr id="1484" name="btnEdit_16_58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8669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228600</xdr:colOff>
      <xdr:row>16</xdr:row>
      <xdr:rowOff>57150</xdr:rowOff>
    </xdr:to>
    <xdr:pic macro="[1]!DelRecord">
      <xdr:nvPicPr>
        <xdr:cNvPr id="1485" name="btnDel_16_58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8669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16</xdr:row>
      <xdr:rowOff>0</xdr:rowOff>
    </xdr:from>
    <xdr:to>
      <xdr:col>8</xdr:col>
      <xdr:colOff>228600</xdr:colOff>
      <xdr:row>17</xdr:row>
      <xdr:rowOff>57150</xdr:rowOff>
    </xdr:to>
    <xdr:pic macro="[1]!ViewRecord">
      <xdr:nvPicPr>
        <xdr:cNvPr id="1486" name="btnView_17_59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20383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228600</xdr:colOff>
      <xdr:row>17</xdr:row>
      <xdr:rowOff>57150</xdr:rowOff>
    </xdr:to>
    <xdr:pic macro="[1]!EditRecord">
      <xdr:nvPicPr>
        <xdr:cNvPr id="1487" name="btnEdit_17_59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20383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228600</xdr:colOff>
      <xdr:row>17</xdr:row>
      <xdr:rowOff>57150</xdr:rowOff>
    </xdr:to>
    <xdr:pic macro="[1]!DelRecord">
      <xdr:nvPicPr>
        <xdr:cNvPr id="1488" name="btnDel_17_59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20383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228600</xdr:colOff>
      <xdr:row>18</xdr:row>
      <xdr:rowOff>57150</xdr:rowOff>
    </xdr:to>
    <xdr:pic macro="[1]!ViewRecord">
      <xdr:nvPicPr>
        <xdr:cNvPr id="1489" name="btnView_18_60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22098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228600</xdr:colOff>
      <xdr:row>18</xdr:row>
      <xdr:rowOff>57150</xdr:rowOff>
    </xdr:to>
    <xdr:pic macro="[1]!EditRecord">
      <xdr:nvPicPr>
        <xdr:cNvPr id="1490" name="btnEdit_18_60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22098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17</xdr:row>
      <xdr:rowOff>0</xdr:rowOff>
    </xdr:from>
    <xdr:to>
      <xdr:col>10</xdr:col>
      <xdr:colOff>228600</xdr:colOff>
      <xdr:row>18</xdr:row>
      <xdr:rowOff>57150</xdr:rowOff>
    </xdr:to>
    <xdr:pic macro="[1]!DelRecord">
      <xdr:nvPicPr>
        <xdr:cNvPr id="1491" name="btnDel_18_60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22098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228600</xdr:colOff>
      <xdr:row>19</xdr:row>
      <xdr:rowOff>57150</xdr:rowOff>
    </xdr:to>
    <xdr:pic macro="[1]!ViewRecord">
      <xdr:nvPicPr>
        <xdr:cNvPr id="1492" name="btnView_19_6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23812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228600</xdr:colOff>
      <xdr:row>19</xdr:row>
      <xdr:rowOff>57150</xdr:rowOff>
    </xdr:to>
    <xdr:pic macro="[1]!EditRecord">
      <xdr:nvPicPr>
        <xdr:cNvPr id="1493" name="btnEdit_19_61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23812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228600</xdr:colOff>
      <xdr:row>19</xdr:row>
      <xdr:rowOff>57150</xdr:rowOff>
    </xdr:to>
    <xdr:pic macro="[1]!DelRecord">
      <xdr:nvPicPr>
        <xdr:cNvPr id="1494" name="btnDel_19_61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23812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228600</xdr:colOff>
      <xdr:row>20</xdr:row>
      <xdr:rowOff>57150</xdr:rowOff>
    </xdr:to>
    <xdr:pic macro="[1]!ViewRecord">
      <xdr:nvPicPr>
        <xdr:cNvPr id="1495" name="btnView_20_62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25527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228600</xdr:colOff>
      <xdr:row>20</xdr:row>
      <xdr:rowOff>57150</xdr:rowOff>
    </xdr:to>
    <xdr:pic macro="[1]!EditRecord">
      <xdr:nvPicPr>
        <xdr:cNvPr id="1496" name="btnEdit_20_62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25527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19</xdr:row>
      <xdr:rowOff>0</xdr:rowOff>
    </xdr:from>
    <xdr:to>
      <xdr:col>10</xdr:col>
      <xdr:colOff>228600</xdr:colOff>
      <xdr:row>20</xdr:row>
      <xdr:rowOff>57150</xdr:rowOff>
    </xdr:to>
    <xdr:pic macro="[1]!DelRecord">
      <xdr:nvPicPr>
        <xdr:cNvPr id="1497" name="btnDel_20_62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25527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228600</xdr:colOff>
      <xdr:row>21</xdr:row>
      <xdr:rowOff>57150</xdr:rowOff>
    </xdr:to>
    <xdr:pic macro="[1]!ViewRecord">
      <xdr:nvPicPr>
        <xdr:cNvPr id="1498" name="btnView_21_63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27241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228600</xdr:colOff>
      <xdr:row>21</xdr:row>
      <xdr:rowOff>57150</xdr:rowOff>
    </xdr:to>
    <xdr:pic macro="[1]!EditRecord">
      <xdr:nvPicPr>
        <xdr:cNvPr id="1499" name="btnEdit_21_63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27241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20</xdr:row>
      <xdr:rowOff>0</xdr:rowOff>
    </xdr:from>
    <xdr:to>
      <xdr:col>10</xdr:col>
      <xdr:colOff>228600</xdr:colOff>
      <xdr:row>21</xdr:row>
      <xdr:rowOff>57150</xdr:rowOff>
    </xdr:to>
    <xdr:pic macro="[1]!DelRecord">
      <xdr:nvPicPr>
        <xdr:cNvPr id="1500" name="btnDel_21_6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27241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228600</xdr:colOff>
      <xdr:row>22</xdr:row>
      <xdr:rowOff>57150</xdr:rowOff>
    </xdr:to>
    <xdr:pic macro="[1]!ViewRecord">
      <xdr:nvPicPr>
        <xdr:cNvPr id="1501" name="btnView_22_64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28956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228600</xdr:colOff>
      <xdr:row>22</xdr:row>
      <xdr:rowOff>57150</xdr:rowOff>
    </xdr:to>
    <xdr:pic macro="[1]!EditRecord">
      <xdr:nvPicPr>
        <xdr:cNvPr id="1502" name="btnEdit_22_64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28956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21</xdr:row>
      <xdr:rowOff>0</xdr:rowOff>
    </xdr:from>
    <xdr:to>
      <xdr:col>10</xdr:col>
      <xdr:colOff>228600</xdr:colOff>
      <xdr:row>22</xdr:row>
      <xdr:rowOff>57150</xdr:rowOff>
    </xdr:to>
    <xdr:pic macro="[1]!DelRecord">
      <xdr:nvPicPr>
        <xdr:cNvPr id="1503" name="btnDel_22_64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28956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228600</xdr:colOff>
      <xdr:row>23</xdr:row>
      <xdr:rowOff>57150</xdr:rowOff>
    </xdr:to>
    <xdr:pic macro="[1]!ViewRecord">
      <xdr:nvPicPr>
        <xdr:cNvPr id="1920" name="btnView_23_65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30670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228600</xdr:colOff>
      <xdr:row>23</xdr:row>
      <xdr:rowOff>57150</xdr:rowOff>
    </xdr:to>
    <xdr:pic macro="[1]!EditRecord">
      <xdr:nvPicPr>
        <xdr:cNvPr id="1921" name="btnEdit_23_65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30670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22</xdr:row>
      <xdr:rowOff>0</xdr:rowOff>
    </xdr:from>
    <xdr:to>
      <xdr:col>10</xdr:col>
      <xdr:colOff>228600</xdr:colOff>
      <xdr:row>23</xdr:row>
      <xdr:rowOff>57150</xdr:rowOff>
    </xdr:to>
    <xdr:pic macro="[1]!DelRecord">
      <xdr:nvPicPr>
        <xdr:cNvPr id="1922" name="btnDel_23_65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30670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23</xdr:row>
      <xdr:rowOff>0</xdr:rowOff>
    </xdr:from>
    <xdr:to>
      <xdr:col>8</xdr:col>
      <xdr:colOff>228600</xdr:colOff>
      <xdr:row>24</xdr:row>
      <xdr:rowOff>57150</xdr:rowOff>
    </xdr:to>
    <xdr:pic macro="[1]!ViewRecord">
      <xdr:nvPicPr>
        <xdr:cNvPr id="1923" name="btnView_24_66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32385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228600</xdr:colOff>
      <xdr:row>24</xdr:row>
      <xdr:rowOff>57150</xdr:rowOff>
    </xdr:to>
    <xdr:pic macro="[1]!EditRecord">
      <xdr:nvPicPr>
        <xdr:cNvPr id="1924" name="btnEdit_24_66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32385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228600</xdr:colOff>
      <xdr:row>24</xdr:row>
      <xdr:rowOff>57150</xdr:rowOff>
    </xdr:to>
    <xdr:pic macro="[1]!DelRecord">
      <xdr:nvPicPr>
        <xdr:cNvPr id="1925" name="btnDel_24_66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32385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24</xdr:row>
      <xdr:rowOff>0</xdr:rowOff>
    </xdr:from>
    <xdr:to>
      <xdr:col>8</xdr:col>
      <xdr:colOff>228600</xdr:colOff>
      <xdr:row>25</xdr:row>
      <xdr:rowOff>57150</xdr:rowOff>
    </xdr:to>
    <xdr:pic macro="[1]!ViewRecord">
      <xdr:nvPicPr>
        <xdr:cNvPr id="1926" name="btnView_25_67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34099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228600</xdr:colOff>
      <xdr:row>25</xdr:row>
      <xdr:rowOff>57150</xdr:rowOff>
    </xdr:to>
    <xdr:pic macro="[1]!EditRecord">
      <xdr:nvPicPr>
        <xdr:cNvPr id="1927" name="btnEdit_25_67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34099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228600</xdr:colOff>
      <xdr:row>25</xdr:row>
      <xdr:rowOff>57150</xdr:rowOff>
    </xdr:to>
    <xdr:pic macro="[1]!DelRecord">
      <xdr:nvPicPr>
        <xdr:cNvPr id="1928" name="btnDel_25_67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34099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228600</xdr:colOff>
      <xdr:row>26</xdr:row>
      <xdr:rowOff>57150</xdr:rowOff>
    </xdr:to>
    <xdr:pic macro="[1]!ViewRecord">
      <xdr:nvPicPr>
        <xdr:cNvPr id="1929" name="btnView_26_68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35814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228600</xdr:colOff>
      <xdr:row>26</xdr:row>
      <xdr:rowOff>57150</xdr:rowOff>
    </xdr:to>
    <xdr:pic macro="[1]!EditRecord">
      <xdr:nvPicPr>
        <xdr:cNvPr id="1930" name="btnEdit_26_68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35814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25</xdr:row>
      <xdr:rowOff>0</xdr:rowOff>
    </xdr:from>
    <xdr:to>
      <xdr:col>10</xdr:col>
      <xdr:colOff>228600</xdr:colOff>
      <xdr:row>26</xdr:row>
      <xdr:rowOff>57150</xdr:rowOff>
    </xdr:to>
    <xdr:pic macro="[1]!DelRecord">
      <xdr:nvPicPr>
        <xdr:cNvPr id="1931" name="btnDel_26_68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35814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26</xdr:row>
      <xdr:rowOff>0</xdr:rowOff>
    </xdr:from>
    <xdr:to>
      <xdr:col>8</xdr:col>
      <xdr:colOff>228600</xdr:colOff>
      <xdr:row>27</xdr:row>
      <xdr:rowOff>57150</xdr:rowOff>
    </xdr:to>
    <xdr:pic macro="[1]!ViewRecord">
      <xdr:nvPicPr>
        <xdr:cNvPr id="1932" name="btnView_27_69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37528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228600</xdr:colOff>
      <xdr:row>27</xdr:row>
      <xdr:rowOff>57150</xdr:rowOff>
    </xdr:to>
    <xdr:pic macro="[1]!EditRecord">
      <xdr:nvPicPr>
        <xdr:cNvPr id="1933" name="btnEdit_27_69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37528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10</xdr:col>
      <xdr:colOff>228600</xdr:colOff>
      <xdr:row>27</xdr:row>
      <xdr:rowOff>57150</xdr:rowOff>
    </xdr:to>
    <xdr:pic macro="[1]!DelRecord">
      <xdr:nvPicPr>
        <xdr:cNvPr id="1934" name="btnDel_27_69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37528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228600</xdr:colOff>
      <xdr:row>28</xdr:row>
      <xdr:rowOff>57150</xdr:rowOff>
    </xdr:to>
    <xdr:pic macro="[1]!ViewRecord">
      <xdr:nvPicPr>
        <xdr:cNvPr id="1935" name="btnView_28_70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39243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228600</xdr:colOff>
      <xdr:row>28</xdr:row>
      <xdr:rowOff>57150</xdr:rowOff>
    </xdr:to>
    <xdr:pic macro="[1]!EditRecord">
      <xdr:nvPicPr>
        <xdr:cNvPr id="1936" name="btnEdit_28_70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39243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27</xdr:row>
      <xdr:rowOff>0</xdr:rowOff>
    </xdr:from>
    <xdr:to>
      <xdr:col>10</xdr:col>
      <xdr:colOff>228600</xdr:colOff>
      <xdr:row>28</xdr:row>
      <xdr:rowOff>57150</xdr:rowOff>
    </xdr:to>
    <xdr:pic macro="[1]!DelRecord">
      <xdr:nvPicPr>
        <xdr:cNvPr id="1937" name="btnDel_28_70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39243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228600</xdr:colOff>
      <xdr:row>29</xdr:row>
      <xdr:rowOff>57150</xdr:rowOff>
    </xdr:to>
    <xdr:pic macro="[1]!ViewRecord">
      <xdr:nvPicPr>
        <xdr:cNvPr id="1938" name="btnView_29_18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40957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228600</xdr:colOff>
      <xdr:row>29</xdr:row>
      <xdr:rowOff>57150</xdr:rowOff>
    </xdr:to>
    <xdr:pic macro="[1]!EditRecord">
      <xdr:nvPicPr>
        <xdr:cNvPr id="1939" name="btnEdit_29_18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40957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28</xdr:row>
      <xdr:rowOff>0</xdr:rowOff>
    </xdr:from>
    <xdr:to>
      <xdr:col>10</xdr:col>
      <xdr:colOff>228600</xdr:colOff>
      <xdr:row>29</xdr:row>
      <xdr:rowOff>57150</xdr:rowOff>
    </xdr:to>
    <xdr:pic macro="[1]!DelRecord">
      <xdr:nvPicPr>
        <xdr:cNvPr id="1940" name="btnDel_29_18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40957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29</xdr:row>
      <xdr:rowOff>0</xdr:rowOff>
    </xdr:from>
    <xdr:to>
      <xdr:col>8</xdr:col>
      <xdr:colOff>228600</xdr:colOff>
      <xdr:row>30</xdr:row>
      <xdr:rowOff>57150</xdr:rowOff>
    </xdr:to>
    <xdr:pic macro="[1]!ViewRecord">
      <xdr:nvPicPr>
        <xdr:cNvPr id="1941" name="btnView_30_7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42672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228600</xdr:colOff>
      <xdr:row>30</xdr:row>
      <xdr:rowOff>57150</xdr:rowOff>
    </xdr:to>
    <xdr:pic macro="[1]!EditRecord">
      <xdr:nvPicPr>
        <xdr:cNvPr id="1945" name="btnEdit_30_71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42672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228600</xdr:colOff>
      <xdr:row>30</xdr:row>
      <xdr:rowOff>57150</xdr:rowOff>
    </xdr:to>
    <xdr:pic macro="[1]!DelRecord">
      <xdr:nvPicPr>
        <xdr:cNvPr id="1946" name="btnDel_30_71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42672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228600</xdr:colOff>
      <xdr:row>31</xdr:row>
      <xdr:rowOff>57150</xdr:rowOff>
    </xdr:to>
    <xdr:pic macro="[1]!ViewRecord">
      <xdr:nvPicPr>
        <xdr:cNvPr id="1947" name="btnView_31_72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44386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228600</xdr:colOff>
      <xdr:row>31</xdr:row>
      <xdr:rowOff>57150</xdr:rowOff>
    </xdr:to>
    <xdr:pic macro="[1]!EditRecord">
      <xdr:nvPicPr>
        <xdr:cNvPr id="1948" name="btnEdit_31_72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44386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228600</xdr:colOff>
      <xdr:row>31</xdr:row>
      <xdr:rowOff>57150</xdr:rowOff>
    </xdr:to>
    <xdr:pic macro="[1]!DelRecord">
      <xdr:nvPicPr>
        <xdr:cNvPr id="1949" name="btnDel_31_72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44386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228600</xdr:colOff>
      <xdr:row>32</xdr:row>
      <xdr:rowOff>57150</xdr:rowOff>
    </xdr:to>
    <xdr:pic macro="[1]!ViewRecord">
      <xdr:nvPicPr>
        <xdr:cNvPr id="1950" name="btnView_32_73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46101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228600</xdr:colOff>
      <xdr:row>32</xdr:row>
      <xdr:rowOff>57150</xdr:rowOff>
    </xdr:to>
    <xdr:pic macro="[1]!EditRecord">
      <xdr:nvPicPr>
        <xdr:cNvPr id="1951" name="btnEdit_32_73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46101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228600</xdr:colOff>
      <xdr:row>32</xdr:row>
      <xdr:rowOff>57150</xdr:rowOff>
    </xdr:to>
    <xdr:pic macro="[1]!DelRecord">
      <xdr:nvPicPr>
        <xdr:cNvPr id="608" name="btnDel_32_7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46101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32</xdr:row>
      <xdr:rowOff>0</xdr:rowOff>
    </xdr:from>
    <xdr:to>
      <xdr:col>8</xdr:col>
      <xdr:colOff>228600</xdr:colOff>
      <xdr:row>33</xdr:row>
      <xdr:rowOff>57150</xdr:rowOff>
    </xdr:to>
    <xdr:pic macro="[1]!ViewRecord">
      <xdr:nvPicPr>
        <xdr:cNvPr id="609" name="btnView_33_74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47815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228600</xdr:colOff>
      <xdr:row>33</xdr:row>
      <xdr:rowOff>57150</xdr:rowOff>
    </xdr:to>
    <xdr:pic macro="[1]!EditRecord">
      <xdr:nvPicPr>
        <xdr:cNvPr id="610" name="btnEdit_33_74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47815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228600</xdr:colOff>
      <xdr:row>33</xdr:row>
      <xdr:rowOff>57150</xdr:rowOff>
    </xdr:to>
    <xdr:pic macro="[1]!DelRecord">
      <xdr:nvPicPr>
        <xdr:cNvPr id="611" name="btnDel_33_74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47815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8</xdr:col>
      <xdr:colOff>228600</xdr:colOff>
      <xdr:row>34</xdr:row>
      <xdr:rowOff>57150</xdr:rowOff>
    </xdr:to>
    <xdr:pic macro="[1]!ViewRecord">
      <xdr:nvPicPr>
        <xdr:cNvPr id="612" name="btnView_34_75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49530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228600</xdr:colOff>
      <xdr:row>34</xdr:row>
      <xdr:rowOff>57150</xdr:rowOff>
    </xdr:to>
    <xdr:pic macro="[1]!EditRecord">
      <xdr:nvPicPr>
        <xdr:cNvPr id="613" name="btnEdit_34_75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49530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228600</xdr:colOff>
      <xdr:row>34</xdr:row>
      <xdr:rowOff>57150</xdr:rowOff>
    </xdr:to>
    <xdr:pic macro="[1]!DelRecord">
      <xdr:nvPicPr>
        <xdr:cNvPr id="614" name="btnDel_34_75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49530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228600</xdr:colOff>
      <xdr:row>35</xdr:row>
      <xdr:rowOff>57150</xdr:rowOff>
    </xdr:to>
    <xdr:pic macro="[1]!ViewRecord">
      <xdr:nvPicPr>
        <xdr:cNvPr id="615" name="btnView_35_76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51244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228600</xdr:colOff>
      <xdr:row>35</xdr:row>
      <xdr:rowOff>57150</xdr:rowOff>
    </xdr:to>
    <xdr:pic macro="[1]!EditRecord">
      <xdr:nvPicPr>
        <xdr:cNvPr id="616" name="btnEdit_35_76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51244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228600</xdr:colOff>
      <xdr:row>35</xdr:row>
      <xdr:rowOff>57150</xdr:rowOff>
    </xdr:to>
    <xdr:pic macro="[1]!DelRecord">
      <xdr:nvPicPr>
        <xdr:cNvPr id="617" name="btnDel_35_76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51244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228600</xdr:colOff>
      <xdr:row>36</xdr:row>
      <xdr:rowOff>57150</xdr:rowOff>
    </xdr:to>
    <xdr:pic macro="[1]!ViewRecord">
      <xdr:nvPicPr>
        <xdr:cNvPr id="618" name="btnView_36_77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52959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228600</xdr:colOff>
      <xdr:row>36</xdr:row>
      <xdr:rowOff>57150</xdr:rowOff>
    </xdr:to>
    <xdr:pic macro="[1]!EditRecord">
      <xdr:nvPicPr>
        <xdr:cNvPr id="621" name="btnEdit_36_77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52959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10</xdr:col>
      <xdr:colOff>228600</xdr:colOff>
      <xdr:row>36</xdr:row>
      <xdr:rowOff>57150</xdr:rowOff>
    </xdr:to>
    <xdr:pic macro="[1]!DelRecord">
      <xdr:nvPicPr>
        <xdr:cNvPr id="622" name="btnDel_36_77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52959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228600</xdr:colOff>
      <xdr:row>37</xdr:row>
      <xdr:rowOff>57150</xdr:rowOff>
    </xdr:to>
    <xdr:pic macro="[1]!ViewRecord">
      <xdr:nvPicPr>
        <xdr:cNvPr id="623" name="btnView_37_78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54673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228600</xdr:colOff>
      <xdr:row>37</xdr:row>
      <xdr:rowOff>57150</xdr:rowOff>
    </xdr:to>
    <xdr:pic macro="[1]!EditRecord">
      <xdr:nvPicPr>
        <xdr:cNvPr id="624" name="btnEdit_37_78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54673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36</xdr:row>
      <xdr:rowOff>0</xdr:rowOff>
    </xdr:from>
    <xdr:to>
      <xdr:col>10</xdr:col>
      <xdr:colOff>228600</xdr:colOff>
      <xdr:row>37</xdr:row>
      <xdr:rowOff>57150</xdr:rowOff>
    </xdr:to>
    <xdr:pic macro="[1]!DelRecord">
      <xdr:nvPicPr>
        <xdr:cNvPr id="625" name="btnDel_37_78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54673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228600</xdr:colOff>
      <xdr:row>38</xdr:row>
      <xdr:rowOff>57150</xdr:rowOff>
    </xdr:to>
    <xdr:pic macro="[1]!ViewRecord">
      <xdr:nvPicPr>
        <xdr:cNvPr id="626" name="btnView_38_79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56388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228600</xdr:colOff>
      <xdr:row>38</xdr:row>
      <xdr:rowOff>57150</xdr:rowOff>
    </xdr:to>
    <xdr:pic macro="[1]!EditRecord">
      <xdr:nvPicPr>
        <xdr:cNvPr id="627" name="btnEdit_38_79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56388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37</xdr:row>
      <xdr:rowOff>0</xdr:rowOff>
    </xdr:from>
    <xdr:to>
      <xdr:col>10</xdr:col>
      <xdr:colOff>228600</xdr:colOff>
      <xdr:row>38</xdr:row>
      <xdr:rowOff>57150</xdr:rowOff>
    </xdr:to>
    <xdr:pic macro="[1]!DelRecord">
      <xdr:nvPicPr>
        <xdr:cNvPr id="628" name="btnDel_38_79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56388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228600</xdr:colOff>
      <xdr:row>39</xdr:row>
      <xdr:rowOff>57150</xdr:rowOff>
    </xdr:to>
    <xdr:pic macro="[1]!ViewRecord">
      <xdr:nvPicPr>
        <xdr:cNvPr id="629" name="btnView_39_80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58102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39</xdr:row>
      <xdr:rowOff>57150</xdr:rowOff>
    </xdr:to>
    <xdr:pic macro="[1]!EditRecord">
      <xdr:nvPicPr>
        <xdr:cNvPr id="630" name="btnEdit_39_80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58102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38</xdr:row>
      <xdr:rowOff>0</xdr:rowOff>
    </xdr:from>
    <xdr:to>
      <xdr:col>10</xdr:col>
      <xdr:colOff>228600</xdr:colOff>
      <xdr:row>39</xdr:row>
      <xdr:rowOff>57150</xdr:rowOff>
    </xdr:to>
    <xdr:pic macro="[1]!DelRecord">
      <xdr:nvPicPr>
        <xdr:cNvPr id="631" name="btnDel_39_80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58102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228600</xdr:colOff>
      <xdr:row>40</xdr:row>
      <xdr:rowOff>57150</xdr:rowOff>
    </xdr:to>
    <xdr:pic macro="[1]!ViewRecord">
      <xdr:nvPicPr>
        <xdr:cNvPr id="632" name="btnView_40_19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59817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40</xdr:row>
      <xdr:rowOff>57150</xdr:rowOff>
    </xdr:to>
    <xdr:pic macro="[1]!EditRecord">
      <xdr:nvPicPr>
        <xdr:cNvPr id="633" name="btnEdit_40_19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59817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228600</xdr:colOff>
      <xdr:row>40</xdr:row>
      <xdr:rowOff>57150</xdr:rowOff>
    </xdr:to>
    <xdr:pic macro="[1]!DelRecord">
      <xdr:nvPicPr>
        <xdr:cNvPr id="634" name="btnDel_40_19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59817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40</xdr:row>
      <xdr:rowOff>0</xdr:rowOff>
    </xdr:from>
    <xdr:to>
      <xdr:col>8</xdr:col>
      <xdr:colOff>228600</xdr:colOff>
      <xdr:row>41</xdr:row>
      <xdr:rowOff>57150</xdr:rowOff>
    </xdr:to>
    <xdr:pic macro="[1]!ViewRecord">
      <xdr:nvPicPr>
        <xdr:cNvPr id="635" name="btnView_41_8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61531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228600</xdr:colOff>
      <xdr:row>41</xdr:row>
      <xdr:rowOff>57150</xdr:rowOff>
    </xdr:to>
    <xdr:pic macro="[1]!EditRecord">
      <xdr:nvPicPr>
        <xdr:cNvPr id="636" name="btnEdit_41_81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61531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40</xdr:row>
      <xdr:rowOff>0</xdr:rowOff>
    </xdr:from>
    <xdr:to>
      <xdr:col>10</xdr:col>
      <xdr:colOff>228600</xdr:colOff>
      <xdr:row>41</xdr:row>
      <xdr:rowOff>57150</xdr:rowOff>
    </xdr:to>
    <xdr:pic macro="[1]!DelRecord">
      <xdr:nvPicPr>
        <xdr:cNvPr id="637" name="btnDel_41_81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61531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228600</xdr:colOff>
      <xdr:row>42</xdr:row>
      <xdr:rowOff>57150</xdr:rowOff>
    </xdr:to>
    <xdr:pic macro="[1]!ViewRecord">
      <xdr:nvPicPr>
        <xdr:cNvPr id="638" name="btnView_42_82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63246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228600</xdr:colOff>
      <xdr:row>42</xdr:row>
      <xdr:rowOff>57150</xdr:rowOff>
    </xdr:to>
    <xdr:pic macro="[1]!EditRecord">
      <xdr:nvPicPr>
        <xdr:cNvPr id="639" name="btnEdit_42_82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63246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228600</xdr:colOff>
      <xdr:row>42</xdr:row>
      <xdr:rowOff>57150</xdr:rowOff>
    </xdr:to>
    <xdr:pic macro="[1]!DelRecord">
      <xdr:nvPicPr>
        <xdr:cNvPr id="1952" name="btnDel_42_82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63246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228600</xdr:colOff>
      <xdr:row>43</xdr:row>
      <xdr:rowOff>57150</xdr:rowOff>
    </xdr:to>
    <xdr:pic macro="[1]!ViewRecord">
      <xdr:nvPicPr>
        <xdr:cNvPr id="1953" name="btnView_43_83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64960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42</xdr:row>
      <xdr:rowOff>0</xdr:rowOff>
    </xdr:from>
    <xdr:to>
      <xdr:col>9</xdr:col>
      <xdr:colOff>228600</xdr:colOff>
      <xdr:row>43</xdr:row>
      <xdr:rowOff>57150</xdr:rowOff>
    </xdr:to>
    <xdr:pic macro="[1]!EditRecord">
      <xdr:nvPicPr>
        <xdr:cNvPr id="1954" name="btnEdit_43_83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64960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42</xdr:row>
      <xdr:rowOff>0</xdr:rowOff>
    </xdr:from>
    <xdr:to>
      <xdr:col>10</xdr:col>
      <xdr:colOff>228600</xdr:colOff>
      <xdr:row>43</xdr:row>
      <xdr:rowOff>57150</xdr:rowOff>
    </xdr:to>
    <xdr:pic macro="[1]!DelRecord">
      <xdr:nvPicPr>
        <xdr:cNvPr id="1955" name="btnDel_43_8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64960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228600</xdr:colOff>
      <xdr:row>44</xdr:row>
      <xdr:rowOff>57150</xdr:rowOff>
    </xdr:to>
    <xdr:pic macro="[1]!ViewRecord">
      <xdr:nvPicPr>
        <xdr:cNvPr id="1956" name="btnView_44_84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66675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9</xdr:col>
      <xdr:colOff>228600</xdr:colOff>
      <xdr:row>44</xdr:row>
      <xdr:rowOff>57150</xdr:rowOff>
    </xdr:to>
    <xdr:pic macro="[1]!EditRecord">
      <xdr:nvPicPr>
        <xdr:cNvPr id="1957" name="btnEdit_44_84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66675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43</xdr:row>
      <xdr:rowOff>0</xdr:rowOff>
    </xdr:from>
    <xdr:to>
      <xdr:col>10</xdr:col>
      <xdr:colOff>228600</xdr:colOff>
      <xdr:row>44</xdr:row>
      <xdr:rowOff>57150</xdr:rowOff>
    </xdr:to>
    <xdr:pic macro="[1]!DelRecord">
      <xdr:nvPicPr>
        <xdr:cNvPr id="1958" name="btnDel_44_84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66675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44</xdr:row>
      <xdr:rowOff>0</xdr:rowOff>
    </xdr:from>
    <xdr:to>
      <xdr:col>8</xdr:col>
      <xdr:colOff>228600</xdr:colOff>
      <xdr:row>45</xdr:row>
      <xdr:rowOff>57150</xdr:rowOff>
    </xdr:to>
    <xdr:pic macro="[1]!ViewRecord">
      <xdr:nvPicPr>
        <xdr:cNvPr id="1959" name="btnView_45_85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68389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44</xdr:row>
      <xdr:rowOff>0</xdr:rowOff>
    </xdr:from>
    <xdr:to>
      <xdr:col>9</xdr:col>
      <xdr:colOff>228600</xdr:colOff>
      <xdr:row>45</xdr:row>
      <xdr:rowOff>57150</xdr:rowOff>
    </xdr:to>
    <xdr:pic macro="[1]!EditRecord">
      <xdr:nvPicPr>
        <xdr:cNvPr id="1960" name="btnEdit_45_85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68389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44</xdr:row>
      <xdr:rowOff>0</xdr:rowOff>
    </xdr:from>
    <xdr:to>
      <xdr:col>10</xdr:col>
      <xdr:colOff>228600</xdr:colOff>
      <xdr:row>45</xdr:row>
      <xdr:rowOff>57150</xdr:rowOff>
    </xdr:to>
    <xdr:pic macro="[1]!DelRecord">
      <xdr:nvPicPr>
        <xdr:cNvPr id="1961" name="btnDel_45_85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68389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45</xdr:row>
      <xdr:rowOff>0</xdr:rowOff>
    </xdr:from>
    <xdr:to>
      <xdr:col>8</xdr:col>
      <xdr:colOff>228600</xdr:colOff>
      <xdr:row>46</xdr:row>
      <xdr:rowOff>57150</xdr:rowOff>
    </xdr:to>
    <xdr:pic macro="[1]!ViewRecord">
      <xdr:nvPicPr>
        <xdr:cNvPr id="1962" name="btnView_46_86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70104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45</xdr:row>
      <xdr:rowOff>0</xdr:rowOff>
    </xdr:from>
    <xdr:to>
      <xdr:col>9</xdr:col>
      <xdr:colOff>228600</xdr:colOff>
      <xdr:row>46</xdr:row>
      <xdr:rowOff>57150</xdr:rowOff>
    </xdr:to>
    <xdr:pic macro="[1]!EditRecord">
      <xdr:nvPicPr>
        <xdr:cNvPr id="1963" name="btnEdit_46_86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70104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10</xdr:col>
      <xdr:colOff>228600</xdr:colOff>
      <xdr:row>46</xdr:row>
      <xdr:rowOff>57150</xdr:rowOff>
    </xdr:to>
    <xdr:pic macro="[1]!DelRecord">
      <xdr:nvPicPr>
        <xdr:cNvPr id="1964" name="btnDel_46_86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70104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46</xdr:row>
      <xdr:rowOff>0</xdr:rowOff>
    </xdr:from>
    <xdr:to>
      <xdr:col>8</xdr:col>
      <xdr:colOff>228600</xdr:colOff>
      <xdr:row>47</xdr:row>
      <xdr:rowOff>57150</xdr:rowOff>
    </xdr:to>
    <xdr:pic macro="[1]!ViewRecord">
      <xdr:nvPicPr>
        <xdr:cNvPr id="1965" name="btnView_47_87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71818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46</xdr:row>
      <xdr:rowOff>0</xdr:rowOff>
    </xdr:from>
    <xdr:to>
      <xdr:col>9</xdr:col>
      <xdr:colOff>228600</xdr:colOff>
      <xdr:row>47</xdr:row>
      <xdr:rowOff>57150</xdr:rowOff>
    </xdr:to>
    <xdr:pic macro="[1]!EditRecord">
      <xdr:nvPicPr>
        <xdr:cNvPr id="1966" name="btnEdit_47_87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71818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228600</xdr:colOff>
      <xdr:row>47</xdr:row>
      <xdr:rowOff>57150</xdr:rowOff>
    </xdr:to>
    <xdr:pic macro="[1]!DelRecord">
      <xdr:nvPicPr>
        <xdr:cNvPr id="1967" name="btnDel_47_87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71818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47</xdr:row>
      <xdr:rowOff>0</xdr:rowOff>
    </xdr:from>
    <xdr:to>
      <xdr:col>8</xdr:col>
      <xdr:colOff>228600</xdr:colOff>
      <xdr:row>48</xdr:row>
      <xdr:rowOff>57150</xdr:rowOff>
    </xdr:to>
    <xdr:pic macro="[1]!ViewRecord">
      <xdr:nvPicPr>
        <xdr:cNvPr id="1968" name="btnView_48_20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73533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228600</xdr:colOff>
      <xdr:row>48</xdr:row>
      <xdr:rowOff>57150</xdr:rowOff>
    </xdr:to>
    <xdr:pic macro="[1]!EditRecord">
      <xdr:nvPicPr>
        <xdr:cNvPr id="1969" name="btnEdit_48_20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73533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228600</xdr:colOff>
      <xdr:row>48</xdr:row>
      <xdr:rowOff>57150</xdr:rowOff>
    </xdr:to>
    <xdr:pic macro="[1]!DelRecord">
      <xdr:nvPicPr>
        <xdr:cNvPr id="1970" name="btnDel_48_20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73533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48</xdr:row>
      <xdr:rowOff>0</xdr:rowOff>
    </xdr:from>
    <xdr:to>
      <xdr:col>8</xdr:col>
      <xdr:colOff>228600</xdr:colOff>
      <xdr:row>49</xdr:row>
      <xdr:rowOff>57150</xdr:rowOff>
    </xdr:to>
    <xdr:pic macro="[1]!ViewRecord">
      <xdr:nvPicPr>
        <xdr:cNvPr id="1971" name="btnView_49_38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75247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48</xdr:row>
      <xdr:rowOff>0</xdr:rowOff>
    </xdr:from>
    <xdr:to>
      <xdr:col>9</xdr:col>
      <xdr:colOff>228600</xdr:colOff>
      <xdr:row>49</xdr:row>
      <xdr:rowOff>57150</xdr:rowOff>
    </xdr:to>
    <xdr:pic macro="[1]!EditRecord">
      <xdr:nvPicPr>
        <xdr:cNvPr id="1972" name="btnEdit_49_38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75247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228600</xdr:colOff>
      <xdr:row>49</xdr:row>
      <xdr:rowOff>57150</xdr:rowOff>
    </xdr:to>
    <xdr:pic macro="[1]!DelRecord">
      <xdr:nvPicPr>
        <xdr:cNvPr id="1973" name="btnDel_49_38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75247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49</xdr:row>
      <xdr:rowOff>0</xdr:rowOff>
    </xdr:from>
    <xdr:to>
      <xdr:col>8</xdr:col>
      <xdr:colOff>228600</xdr:colOff>
      <xdr:row>50</xdr:row>
      <xdr:rowOff>57150</xdr:rowOff>
    </xdr:to>
    <xdr:pic macro="[1]!ViewRecord">
      <xdr:nvPicPr>
        <xdr:cNvPr id="1974" name="btnView_50_32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76962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49</xdr:row>
      <xdr:rowOff>0</xdr:rowOff>
    </xdr:from>
    <xdr:to>
      <xdr:col>9</xdr:col>
      <xdr:colOff>228600</xdr:colOff>
      <xdr:row>50</xdr:row>
      <xdr:rowOff>57150</xdr:rowOff>
    </xdr:to>
    <xdr:pic macro="[1]!EditRecord">
      <xdr:nvPicPr>
        <xdr:cNvPr id="1975" name="btnEdit_50_32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76962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228600</xdr:colOff>
      <xdr:row>50</xdr:row>
      <xdr:rowOff>57150</xdr:rowOff>
    </xdr:to>
    <xdr:pic macro="[1]!DelRecord">
      <xdr:nvPicPr>
        <xdr:cNvPr id="1976" name="btnDel_50_32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76962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50</xdr:row>
      <xdr:rowOff>0</xdr:rowOff>
    </xdr:from>
    <xdr:to>
      <xdr:col>8</xdr:col>
      <xdr:colOff>228600</xdr:colOff>
      <xdr:row>51</xdr:row>
      <xdr:rowOff>57150</xdr:rowOff>
    </xdr:to>
    <xdr:pic macro="[1]!ViewRecord">
      <xdr:nvPicPr>
        <xdr:cNvPr id="1977" name="btnView_51_33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78676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50</xdr:row>
      <xdr:rowOff>0</xdr:rowOff>
    </xdr:from>
    <xdr:to>
      <xdr:col>9</xdr:col>
      <xdr:colOff>228600</xdr:colOff>
      <xdr:row>51</xdr:row>
      <xdr:rowOff>57150</xdr:rowOff>
    </xdr:to>
    <xdr:pic macro="[1]!EditRecord">
      <xdr:nvPicPr>
        <xdr:cNvPr id="1978" name="btnEdit_51_33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78676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228600</xdr:colOff>
      <xdr:row>51</xdr:row>
      <xdr:rowOff>57150</xdr:rowOff>
    </xdr:to>
    <xdr:pic macro="[1]!DelRecord">
      <xdr:nvPicPr>
        <xdr:cNvPr id="1979" name="btnDel_51_3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78676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228600</xdr:colOff>
      <xdr:row>52</xdr:row>
      <xdr:rowOff>57150</xdr:rowOff>
    </xdr:to>
    <xdr:pic macro="[1]!ViewRecord">
      <xdr:nvPicPr>
        <xdr:cNvPr id="1980" name="btnView_52_34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80391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51</xdr:row>
      <xdr:rowOff>0</xdr:rowOff>
    </xdr:from>
    <xdr:to>
      <xdr:col>9</xdr:col>
      <xdr:colOff>228600</xdr:colOff>
      <xdr:row>52</xdr:row>
      <xdr:rowOff>57150</xdr:rowOff>
    </xdr:to>
    <xdr:pic macro="[1]!EditRecord">
      <xdr:nvPicPr>
        <xdr:cNvPr id="1981" name="btnEdit_52_34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80391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228600</xdr:colOff>
      <xdr:row>52</xdr:row>
      <xdr:rowOff>57150</xdr:rowOff>
    </xdr:to>
    <xdr:pic macro="[1]!DelRecord">
      <xdr:nvPicPr>
        <xdr:cNvPr id="1982" name="btnDel_52_34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80391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52</xdr:row>
      <xdr:rowOff>0</xdr:rowOff>
    </xdr:from>
    <xdr:to>
      <xdr:col>8</xdr:col>
      <xdr:colOff>228600</xdr:colOff>
      <xdr:row>53</xdr:row>
      <xdr:rowOff>57150</xdr:rowOff>
    </xdr:to>
    <xdr:pic macro="[1]!ViewRecord">
      <xdr:nvPicPr>
        <xdr:cNvPr id="1983" name="btnView_53_4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82105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52</xdr:row>
      <xdr:rowOff>0</xdr:rowOff>
    </xdr:from>
    <xdr:to>
      <xdr:col>9</xdr:col>
      <xdr:colOff>228600</xdr:colOff>
      <xdr:row>53</xdr:row>
      <xdr:rowOff>57150</xdr:rowOff>
    </xdr:to>
    <xdr:pic macro="[1]!EditRecord">
      <xdr:nvPicPr>
        <xdr:cNvPr id="1984" name="btnEdit_53_41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82105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228600</xdr:colOff>
      <xdr:row>53</xdr:row>
      <xdr:rowOff>57150</xdr:rowOff>
    </xdr:to>
    <xdr:pic macro="[1]!DelRecord">
      <xdr:nvPicPr>
        <xdr:cNvPr id="1985" name="btnDel_53_41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82105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8</xdr:col>
      <xdr:colOff>228600</xdr:colOff>
      <xdr:row>54</xdr:row>
      <xdr:rowOff>57150</xdr:rowOff>
    </xdr:to>
    <xdr:pic macro="[1]!ViewRecord">
      <xdr:nvPicPr>
        <xdr:cNvPr id="1986" name="btnView_54_40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83820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228600</xdr:colOff>
      <xdr:row>54</xdr:row>
      <xdr:rowOff>57150</xdr:rowOff>
    </xdr:to>
    <xdr:pic macro="[1]!EditRecord">
      <xdr:nvPicPr>
        <xdr:cNvPr id="1987" name="btnEdit_54_40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83820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53</xdr:row>
      <xdr:rowOff>0</xdr:rowOff>
    </xdr:from>
    <xdr:to>
      <xdr:col>10</xdr:col>
      <xdr:colOff>228600</xdr:colOff>
      <xdr:row>54</xdr:row>
      <xdr:rowOff>57150</xdr:rowOff>
    </xdr:to>
    <xdr:pic macro="[1]!DelRecord">
      <xdr:nvPicPr>
        <xdr:cNvPr id="1988" name="btnDel_54_40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83820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228600</xdr:colOff>
      <xdr:row>55</xdr:row>
      <xdr:rowOff>57150</xdr:rowOff>
    </xdr:to>
    <xdr:pic macro="[1]!ViewRecord">
      <xdr:nvPicPr>
        <xdr:cNvPr id="1989" name="btnView_55_109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85534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54</xdr:row>
      <xdr:rowOff>0</xdr:rowOff>
    </xdr:from>
    <xdr:to>
      <xdr:col>9</xdr:col>
      <xdr:colOff>228600</xdr:colOff>
      <xdr:row>55</xdr:row>
      <xdr:rowOff>57150</xdr:rowOff>
    </xdr:to>
    <xdr:pic macro="[1]!EditRecord">
      <xdr:nvPicPr>
        <xdr:cNvPr id="1990" name="btnEdit_55_109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85534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228600</xdr:colOff>
      <xdr:row>55</xdr:row>
      <xdr:rowOff>57150</xdr:rowOff>
    </xdr:to>
    <xdr:pic macro="[1]!DelRecord">
      <xdr:nvPicPr>
        <xdr:cNvPr id="1991" name="btnDel_55_109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85534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55</xdr:row>
      <xdr:rowOff>0</xdr:rowOff>
    </xdr:from>
    <xdr:to>
      <xdr:col>8</xdr:col>
      <xdr:colOff>228600</xdr:colOff>
      <xdr:row>56</xdr:row>
      <xdr:rowOff>57150</xdr:rowOff>
    </xdr:to>
    <xdr:pic macro="[1]!ViewRecord">
      <xdr:nvPicPr>
        <xdr:cNvPr id="1992" name="btnView_56_110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87249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55</xdr:row>
      <xdr:rowOff>0</xdr:rowOff>
    </xdr:from>
    <xdr:to>
      <xdr:col>9</xdr:col>
      <xdr:colOff>228600</xdr:colOff>
      <xdr:row>56</xdr:row>
      <xdr:rowOff>57150</xdr:rowOff>
    </xdr:to>
    <xdr:pic macro="[1]!EditRecord">
      <xdr:nvPicPr>
        <xdr:cNvPr id="1993" name="btnEdit_56_110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87249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228600</xdr:colOff>
      <xdr:row>56</xdr:row>
      <xdr:rowOff>57150</xdr:rowOff>
    </xdr:to>
    <xdr:pic macro="[1]!DelRecord">
      <xdr:nvPicPr>
        <xdr:cNvPr id="1994" name="btnDel_56_110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87249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228600</xdr:colOff>
      <xdr:row>57</xdr:row>
      <xdr:rowOff>57150</xdr:rowOff>
    </xdr:to>
    <xdr:pic macro="[1]!ViewRecord">
      <xdr:nvPicPr>
        <xdr:cNvPr id="1995" name="btnView_57_11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88963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228600</xdr:colOff>
      <xdr:row>57</xdr:row>
      <xdr:rowOff>57150</xdr:rowOff>
    </xdr:to>
    <xdr:pic macro="[1]!EditRecord">
      <xdr:nvPicPr>
        <xdr:cNvPr id="1996" name="btnEdit_57_111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88963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56</xdr:row>
      <xdr:rowOff>0</xdr:rowOff>
    </xdr:from>
    <xdr:to>
      <xdr:col>10</xdr:col>
      <xdr:colOff>228600</xdr:colOff>
      <xdr:row>57</xdr:row>
      <xdr:rowOff>57150</xdr:rowOff>
    </xdr:to>
    <xdr:pic macro="[1]!DelRecord">
      <xdr:nvPicPr>
        <xdr:cNvPr id="1997" name="btnDel_57_111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88963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57</xdr:row>
      <xdr:rowOff>0</xdr:rowOff>
    </xdr:from>
    <xdr:to>
      <xdr:col>8</xdr:col>
      <xdr:colOff>228600</xdr:colOff>
      <xdr:row>58</xdr:row>
      <xdr:rowOff>57150</xdr:rowOff>
    </xdr:to>
    <xdr:pic macro="[1]!ViewRecord">
      <xdr:nvPicPr>
        <xdr:cNvPr id="1998" name="btnView_58_112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90678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228600</xdr:colOff>
      <xdr:row>58</xdr:row>
      <xdr:rowOff>57150</xdr:rowOff>
    </xdr:to>
    <xdr:pic macro="[1]!EditRecord">
      <xdr:nvPicPr>
        <xdr:cNvPr id="1999" name="btnEdit_58_112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90678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228600</xdr:colOff>
      <xdr:row>58</xdr:row>
      <xdr:rowOff>57150</xdr:rowOff>
    </xdr:to>
    <xdr:pic macro="[1]!DelRecord">
      <xdr:nvPicPr>
        <xdr:cNvPr id="2000" name="btnDel_58_112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90678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58</xdr:row>
      <xdr:rowOff>0</xdr:rowOff>
    </xdr:from>
    <xdr:to>
      <xdr:col>8</xdr:col>
      <xdr:colOff>228600</xdr:colOff>
      <xdr:row>59</xdr:row>
      <xdr:rowOff>57150</xdr:rowOff>
    </xdr:to>
    <xdr:pic macro="[1]!ViewRecord">
      <xdr:nvPicPr>
        <xdr:cNvPr id="2001" name="btnView_59_113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92392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228600</xdr:colOff>
      <xdr:row>59</xdr:row>
      <xdr:rowOff>57150</xdr:rowOff>
    </xdr:to>
    <xdr:pic macro="[1]!EditRecord">
      <xdr:nvPicPr>
        <xdr:cNvPr id="2002" name="btnEdit_59_113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92392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58</xdr:row>
      <xdr:rowOff>0</xdr:rowOff>
    </xdr:from>
    <xdr:to>
      <xdr:col>10</xdr:col>
      <xdr:colOff>228600</xdr:colOff>
      <xdr:row>59</xdr:row>
      <xdr:rowOff>57150</xdr:rowOff>
    </xdr:to>
    <xdr:pic macro="[1]!DelRecord">
      <xdr:nvPicPr>
        <xdr:cNvPr id="2003" name="btnDel_59_11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92392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59</xdr:row>
      <xdr:rowOff>0</xdr:rowOff>
    </xdr:from>
    <xdr:to>
      <xdr:col>8</xdr:col>
      <xdr:colOff>228600</xdr:colOff>
      <xdr:row>60</xdr:row>
      <xdr:rowOff>57150</xdr:rowOff>
    </xdr:to>
    <xdr:pic macro="[1]!ViewRecord">
      <xdr:nvPicPr>
        <xdr:cNvPr id="2004" name="btnView_60_114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94107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228600</xdr:colOff>
      <xdr:row>60</xdr:row>
      <xdr:rowOff>57150</xdr:rowOff>
    </xdr:to>
    <xdr:pic macro="[1]!EditRecord">
      <xdr:nvPicPr>
        <xdr:cNvPr id="2005" name="btnEdit_60_114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94107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228600</xdr:colOff>
      <xdr:row>60</xdr:row>
      <xdr:rowOff>57150</xdr:rowOff>
    </xdr:to>
    <xdr:pic macro="[1]!DelRecord">
      <xdr:nvPicPr>
        <xdr:cNvPr id="2006" name="btnDel_60_114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94107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228600</xdr:colOff>
      <xdr:row>61</xdr:row>
      <xdr:rowOff>57150</xdr:rowOff>
    </xdr:to>
    <xdr:pic macro="[1]!ViewRecord">
      <xdr:nvPicPr>
        <xdr:cNvPr id="2007" name="btnView_61_115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95821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228600</xdr:colOff>
      <xdr:row>61</xdr:row>
      <xdr:rowOff>57150</xdr:rowOff>
    </xdr:to>
    <xdr:pic macro="[1]!EditRecord">
      <xdr:nvPicPr>
        <xdr:cNvPr id="2008" name="btnEdit_61_115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95821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228600</xdr:colOff>
      <xdr:row>61</xdr:row>
      <xdr:rowOff>57150</xdr:rowOff>
    </xdr:to>
    <xdr:pic macro="[1]!DelRecord">
      <xdr:nvPicPr>
        <xdr:cNvPr id="2009" name="btnDel_61_115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95821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228600</xdr:colOff>
      <xdr:row>62</xdr:row>
      <xdr:rowOff>57150</xdr:rowOff>
    </xdr:to>
    <xdr:pic macro="[1]!ViewRecord">
      <xdr:nvPicPr>
        <xdr:cNvPr id="2010" name="btnView_62_116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97536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228600</xdr:colOff>
      <xdr:row>62</xdr:row>
      <xdr:rowOff>57150</xdr:rowOff>
    </xdr:to>
    <xdr:pic macro="[1]!EditRecord">
      <xdr:nvPicPr>
        <xdr:cNvPr id="2011" name="btnEdit_62_116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97536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61</xdr:row>
      <xdr:rowOff>0</xdr:rowOff>
    </xdr:from>
    <xdr:to>
      <xdr:col>10</xdr:col>
      <xdr:colOff>228600</xdr:colOff>
      <xdr:row>62</xdr:row>
      <xdr:rowOff>57150</xdr:rowOff>
    </xdr:to>
    <xdr:pic macro="[1]!DelRecord">
      <xdr:nvPicPr>
        <xdr:cNvPr id="2012" name="btnDel_62_116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97536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62</xdr:row>
      <xdr:rowOff>0</xdr:rowOff>
    </xdr:from>
    <xdr:to>
      <xdr:col>8</xdr:col>
      <xdr:colOff>228600</xdr:colOff>
      <xdr:row>63</xdr:row>
      <xdr:rowOff>57150</xdr:rowOff>
    </xdr:to>
    <xdr:pic macro="[1]!ViewRecord">
      <xdr:nvPicPr>
        <xdr:cNvPr id="2013" name="btnView_63_117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99250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62</xdr:row>
      <xdr:rowOff>0</xdr:rowOff>
    </xdr:from>
    <xdr:to>
      <xdr:col>9</xdr:col>
      <xdr:colOff>228600</xdr:colOff>
      <xdr:row>63</xdr:row>
      <xdr:rowOff>57150</xdr:rowOff>
    </xdr:to>
    <xdr:pic macro="[1]!EditRecord">
      <xdr:nvPicPr>
        <xdr:cNvPr id="2014" name="btnEdit_63_117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99250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228600</xdr:colOff>
      <xdr:row>63</xdr:row>
      <xdr:rowOff>57150</xdr:rowOff>
    </xdr:to>
    <xdr:pic macro="[1]!DelRecord">
      <xdr:nvPicPr>
        <xdr:cNvPr id="2015" name="btnDel_63_117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99250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63</xdr:row>
      <xdr:rowOff>0</xdr:rowOff>
    </xdr:from>
    <xdr:to>
      <xdr:col>8</xdr:col>
      <xdr:colOff>228600</xdr:colOff>
      <xdr:row>64</xdr:row>
      <xdr:rowOff>57150</xdr:rowOff>
    </xdr:to>
    <xdr:pic macro="[1]!ViewRecord">
      <xdr:nvPicPr>
        <xdr:cNvPr id="2016" name="btnView_64_118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00965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228600</xdr:colOff>
      <xdr:row>64</xdr:row>
      <xdr:rowOff>57150</xdr:rowOff>
    </xdr:to>
    <xdr:pic macro="[1]!EditRecord">
      <xdr:nvPicPr>
        <xdr:cNvPr id="2017" name="btnEdit_64_118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00965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228600</xdr:colOff>
      <xdr:row>64</xdr:row>
      <xdr:rowOff>57150</xdr:rowOff>
    </xdr:to>
    <xdr:pic macro="[1]!DelRecord">
      <xdr:nvPicPr>
        <xdr:cNvPr id="2018" name="btnDel_64_118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00965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64</xdr:row>
      <xdr:rowOff>0</xdr:rowOff>
    </xdr:from>
    <xdr:to>
      <xdr:col>8</xdr:col>
      <xdr:colOff>228600</xdr:colOff>
      <xdr:row>65</xdr:row>
      <xdr:rowOff>57150</xdr:rowOff>
    </xdr:to>
    <xdr:pic macro="[1]!ViewRecord">
      <xdr:nvPicPr>
        <xdr:cNvPr id="2019" name="btnView_65_35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02679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228600</xdr:colOff>
      <xdr:row>65</xdr:row>
      <xdr:rowOff>57150</xdr:rowOff>
    </xdr:to>
    <xdr:pic macro="[1]!EditRecord">
      <xdr:nvPicPr>
        <xdr:cNvPr id="2020" name="btnEdit_65_35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02679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228600</xdr:colOff>
      <xdr:row>65</xdr:row>
      <xdr:rowOff>57150</xdr:rowOff>
    </xdr:to>
    <xdr:pic macro="[1]!DelRecord">
      <xdr:nvPicPr>
        <xdr:cNvPr id="2021" name="btnDel_65_35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02679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65</xdr:row>
      <xdr:rowOff>0</xdr:rowOff>
    </xdr:from>
    <xdr:to>
      <xdr:col>8</xdr:col>
      <xdr:colOff>228600</xdr:colOff>
      <xdr:row>66</xdr:row>
      <xdr:rowOff>57150</xdr:rowOff>
    </xdr:to>
    <xdr:pic macro="[1]!ViewRecord">
      <xdr:nvPicPr>
        <xdr:cNvPr id="2022" name="btnView_66_119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04394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65</xdr:row>
      <xdr:rowOff>0</xdr:rowOff>
    </xdr:from>
    <xdr:to>
      <xdr:col>9</xdr:col>
      <xdr:colOff>228600</xdr:colOff>
      <xdr:row>66</xdr:row>
      <xdr:rowOff>57150</xdr:rowOff>
    </xdr:to>
    <xdr:pic macro="[1]!EditRecord">
      <xdr:nvPicPr>
        <xdr:cNvPr id="2023" name="btnEdit_66_119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04394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228600</xdr:colOff>
      <xdr:row>66</xdr:row>
      <xdr:rowOff>57150</xdr:rowOff>
    </xdr:to>
    <xdr:pic macro="[1]!DelRecord">
      <xdr:nvPicPr>
        <xdr:cNvPr id="2024" name="btnDel_66_119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04394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66</xdr:row>
      <xdr:rowOff>0</xdr:rowOff>
    </xdr:from>
    <xdr:to>
      <xdr:col>8</xdr:col>
      <xdr:colOff>228600</xdr:colOff>
      <xdr:row>67</xdr:row>
      <xdr:rowOff>57150</xdr:rowOff>
    </xdr:to>
    <xdr:pic macro="[1]!ViewRecord">
      <xdr:nvPicPr>
        <xdr:cNvPr id="2025" name="btnView_67_120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06108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66</xdr:row>
      <xdr:rowOff>0</xdr:rowOff>
    </xdr:from>
    <xdr:to>
      <xdr:col>9</xdr:col>
      <xdr:colOff>228600</xdr:colOff>
      <xdr:row>67</xdr:row>
      <xdr:rowOff>57150</xdr:rowOff>
    </xdr:to>
    <xdr:pic macro="[1]!EditRecord">
      <xdr:nvPicPr>
        <xdr:cNvPr id="2026" name="btnEdit_67_120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06108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228600</xdr:colOff>
      <xdr:row>67</xdr:row>
      <xdr:rowOff>57150</xdr:rowOff>
    </xdr:to>
    <xdr:pic macro="[1]!DelRecord">
      <xdr:nvPicPr>
        <xdr:cNvPr id="2027" name="btnDel_67_120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06108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228600</xdr:colOff>
      <xdr:row>68</xdr:row>
      <xdr:rowOff>57150</xdr:rowOff>
    </xdr:to>
    <xdr:pic macro="[1]!ViewRecord">
      <xdr:nvPicPr>
        <xdr:cNvPr id="2028" name="btnView_68_12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07823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228600</xdr:colOff>
      <xdr:row>68</xdr:row>
      <xdr:rowOff>57150</xdr:rowOff>
    </xdr:to>
    <xdr:pic macro="[1]!EditRecord">
      <xdr:nvPicPr>
        <xdr:cNvPr id="2029" name="btnEdit_68_121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07823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228600</xdr:colOff>
      <xdr:row>68</xdr:row>
      <xdr:rowOff>57150</xdr:rowOff>
    </xdr:to>
    <xdr:pic macro="[1]!DelRecord">
      <xdr:nvPicPr>
        <xdr:cNvPr id="2030" name="btnDel_68_121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07823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68</xdr:row>
      <xdr:rowOff>0</xdr:rowOff>
    </xdr:from>
    <xdr:to>
      <xdr:col>8</xdr:col>
      <xdr:colOff>228600</xdr:colOff>
      <xdr:row>69</xdr:row>
      <xdr:rowOff>57150</xdr:rowOff>
    </xdr:to>
    <xdr:pic macro="[1]!ViewRecord">
      <xdr:nvPicPr>
        <xdr:cNvPr id="2031" name="btnView_69_122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09537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228600</xdr:colOff>
      <xdr:row>69</xdr:row>
      <xdr:rowOff>57150</xdr:rowOff>
    </xdr:to>
    <xdr:pic macro="[1]!EditRecord">
      <xdr:nvPicPr>
        <xdr:cNvPr id="2032" name="btnEdit_69_122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09537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228600</xdr:colOff>
      <xdr:row>69</xdr:row>
      <xdr:rowOff>57150</xdr:rowOff>
    </xdr:to>
    <xdr:pic macro="[1]!DelRecord">
      <xdr:nvPicPr>
        <xdr:cNvPr id="2033" name="btnDel_69_122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09537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69</xdr:row>
      <xdr:rowOff>0</xdr:rowOff>
    </xdr:from>
    <xdr:to>
      <xdr:col>8</xdr:col>
      <xdr:colOff>228600</xdr:colOff>
      <xdr:row>70</xdr:row>
      <xdr:rowOff>57150</xdr:rowOff>
    </xdr:to>
    <xdr:pic macro="[1]!ViewRecord">
      <xdr:nvPicPr>
        <xdr:cNvPr id="2034" name="btnView_70_123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11252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228600</xdr:colOff>
      <xdr:row>70</xdr:row>
      <xdr:rowOff>57150</xdr:rowOff>
    </xdr:to>
    <xdr:pic macro="[1]!EditRecord">
      <xdr:nvPicPr>
        <xdr:cNvPr id="2035" name="btnEdit_70_123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11252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228600</xdr:colOff>
      <xdr:row>70</xdr:row>
      <xdr:rowOff>57150</xdr:rowOff>
    </xdr:to>
    <xdr:pic macro="[1]!DelRecord">
      <xdr:nvPicPr>
        <xdr:cNvPr id="2036" name="btnDel_70_12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11252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70</xdr:row>
      <xdr:rowOff>0</xdr:rowOff>
    </xdr:from>
    <xdr:to>
      <xdr:col>8</xdr:col>
      <xdr:colOff>228600</xdr:colOff>
      <xdr:row>71</xdr:row>
      <xdr:rowOff>57150</xdr:rowOff>
    </xdr:to>
    <xdr:pic macro="[1]!ViewRecord">
      <xdr:nvPicPr>
        <xdr:cNvPr id="2037" name="btnView_71_124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12966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228600</xdr:colOff>
      <xdr:row>71</xdr:row>
      <xdr:rowOff>57150</xdr:rowOff>
    </xdr:to>
    <xdr:pic macro="[1]!EditRecord">
      <xdr:nvPicPr>
        <xdr:cNvPr id="2038" name="btnEdit_71_124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12966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70</xdr:row>
      <xdr:rowOff>0</xdr:rowOff>
    </xdr:from>
    <xdr:to>
      <xdr:col>10</xdr:col>
      <xdr:colOff>228600</xdr:colOff>
      <xdr:row>71</xdr:row>
      <xdr:rowOff>57150</xdr:rowOff>
    </xdr:to>
    <xdr:pic macro="[1]!DelRecord">
      <xdr:nvPicPr>
        <xdr:cNvPr id="2039" name="btnDel_71_124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12966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71</xdr:row>
      <xdr:rowOff>0</xdr:rowOff>
    </xdr:from>
    <xdr:to>
      <xdr:col>8</xdr:col>
      <xdr:colOff>228600</xdr:colOff>
      <xdr:row>72</xdr:row>
      <xdr:rowOff>57150</xdr:rowOff>
    </xdr:to>
    <xdr:pic macro="[1]!ViewRecord">
      <xdr:nvPicPr>
        <xdr:cNvPr id="2040" name="btnView_72_125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14681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228600</xdr:colOff>
      <xdr:row>72</xdr:row>
      <xdr:rowOff>57150</xdr:rowOff>
    </xdr:to>
    <xdr:pic macro="[1]!EditRecord">
      <xdr:nvPicPr>
        <xdr:cNvPr id="2041" name="btnEdit_72_125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14681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71</xdr:row>
      <xdr:rowOff>0</xdr:rowOff>
    </xdr:from>
    <xdr:to>
      <xdr:col>10</xdr:col>
      <xdr:colOff>228600</xdr:colOff>
      <xdr:row>72</xdr:row>
      <xdr:rowOff>57150</xdr:rowOff>
    </xdr:to>
    <xdr:pic macro="[1]!DelRecord">
      <xdr:nvPicPr>
        <xdr:cNvPr id="2042" name="btnDel_72_125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14681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72</xdr:row>
      <xdr:rowOff>0</xdr:rowOff>
    </xdr:from>
    <xdr:to>
      <xdr:col>8</xdr:col>
      <xdr:colOff>228600</xdr:colOff>
      <xdr:row>73</xdr:row>
      <xdr:rowOff>57150</xdr:rowOff>
    </xdr:to>
    <xdr:pic macro="[1]!ViewRecord">
      <xdr:nvPicPr>
        <xdr:cNvPr id="2043" name="btnView_73_126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16395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228600</xdr:colOff>
      <xdr:row>73</xdr:row>
      <xdr:rowOff>57150</xdr:rowOff>
    </xdr:to>
    <xdr:pic macro="[1]!EditRecord">
      <xdr:nvPicPr>
        <xdr:cNvPr id="2044" name="btnEdit_73_126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16395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72</xdr:row>
      <xdr:rowOff>0</xdr:rowOff>
    </xdr:from>
    <xdr:to>
      <xdr:col>10</xdr:col>
      <xdr:colOff>228600</xdr:colOff>
      <xdr:row>73</xdr:row>
      <xdr:rowOff>57150</xdr:rowOff>
    </xdr:to>
    <xdr:pic macro="[1]!DelRecord">
      <xdr:nvPicPr>
        <xdr:cNvPr id="2045" name="btnDel_73_126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16395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73</xdr:row>
      <xdr:rowOff>0</xdr:rowOff>
    </xdr:from>
    <xdr:to>
      <xdr:col>8</xdr:col>
      <xdr:colOff>228600</xdr:colOff>
      <xdr:row>74</xdr:row>
      <xdr:rowOff>57150</xdr:rowOff>
    </xdr:to>
    <xdr:pic macro="[1]!ViewRecord">
      <xdr:nvPicPr>
        <xdr:cNvPr id="2046" name="btnView_74_127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18110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228600</xdr:colOff>
      <xdr:row>74</xdr:row>
      <xdr:rowOff>57150</xdr:rowOff>
    </xdr:to>
    <xdr:pic macro="[1]!EditRecord">
      <xdr:nvPicPr>
        <xdr:cNvPr id="2047" name="btnEdit_74_127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18110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73</xdr:row>
      <xdr:rowOff>0</xdr:rowOff>
    </xdr:from>
    <xdr:to>
      <xdr:col>10</xdr:col>
      <xdr:colOff>228600</xdr:colOff>
      <xdr:row>74</xdr:row>
      <xdr:rowOff>57150</xdr:rowOff>
    </xdr:to>
    <xdr:pic macro="[1]!DelRecord">
      <xdr:nvPicPr>
        <xdr:cNvPr id="2048" name="btnDel_74_127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18110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74</xdr:row>
      <xdr:rowOff>0</xdr:rowOff>
    </xdr:from>
    <xdr:to>
      <xdr:col>8</xdr:col>
      <xdr:colOff>228600</xdr:colOff>
      <xdr:row>75</xdr:row>
      <xdr:rowOff>57150</xdr:rowOff>
    </xdr:to>
    <xdr:pic macro="[1]!ViewRecord">
      <xdr:nvPicPr>
        <xdr:cNvPr id="2049" name="btnView_75_128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19824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228600</xdr:colOff>
      <xdr:row>75</xdr:row>
      <xdr:rowOff>57150</xdr:rowOff>
    </xdr:to>
    <xdr:pic macro="[1]!EditRecord">
      <xdr:nvPicPr>
        <xdr:cNvPr id="2050" name="btnEdit_75_128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19824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228600</xdr:colOff>
      <xdr:row>75</xdr:row>
      <xdr:rowOff>57150</xdr:rowOff>
    </xdr:to>
    <xdr:pic macro="[1]!DelRecord">
      <xdr:nvPicPr>
        <xdr:cNvPr id="2051" name="btnDel_75_128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19824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75</xdr:row>
      <xdr:rowOff>0</xdr:rowOff>
    </xdr:from>
    <xdr:to>
      <xdr:col>8</xdr:col>
      <xdr:colOff>228600</xdr:colOff>
      <xdr:row>76</xdr:row>
      <xdr:rowOff>57150</xdr:rowOff>
    </xdr:to>
    <xdr:pic macro="[1]!ViewRecord">
      <xdr:nvPicPr>
        <xdr:cNvPr id="2052" name="btnView_76_3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21539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75</xdr:row>
      <xdr:rowOff>0</xdr:rowOff>
    </xdr:from>
    <xdr:to>
      <xdr:col>9</xdr:col>
      <xdr:colOff>228600</xdr:colOff>
      <xdr:row>76</xdr:row>
      <xdr:rowOff>57150</xdr:rowOff>
    </xdr:to>
    <xdr:pic macro="[1]!EditRecord">
      <xdr:nvPicPr>
        <xdr:cNvPr id="2053" name="btnEdit_76_31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21539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228600</xdr:colOff>
      <xdr:row>76</xdr:row>
      <xdr:rowOff>57150</xdr:rowOff>
    </xdr:to>
    <xdr:pic macro="[1]!DelRecord">
      <xdr:nvPicPr>
        <xdr:cNvPr id="2054" name="btnDel_76_31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21539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76</xdr:row>
      <xdr:rowOff>0</xdr:rowOff>
    </xdr:from>
    <xdr:to>
      <xdr:col>8</xdr:col>
      <xdr:colOff>228600</xdr:colOff>
      <xdr:row>77</xdr:row>
      <xdr:rowOff>57150</xdr:rowOff>
    </xdr:to>
    <xdr:pic macro="[1]!ViewRecord">
      <xdr:nvPicPr>
        <xdr:cNvPr id="2055" name="btnView_77_129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23253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76</xdr:row>
      <xdr:rowOff>0</xdr:rowOff>
    </xdr:from>
    <xdr:to>
      <xdr:col>9</xdr:col>
      <xdr:colOff>228600</xdr:colOff>
      <xdr:row>77</xdr:row>
      <xdr:rowOff>57150</xdr:rowOff>
    </xdr:to>
    <xdr:pic macro="[1]!EditRecord">
      <xdr:nvPicPr>
        <xdr:cNvPr id="2056" name="btnEdit_77_129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23253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228600</xdr:colOff>
      <xdr:row>77</xdr:row>
      <xdr:rowOff>57150</xdr:rowOff>
    </xdr:to>
    <xdr:pic macro="[1]!DelRecord">
      <xdr:nvPicPr>
        <xdr:cNvPr id="2057" name="btnDel_77_129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23253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77</xdr:row>
      <xdr:rowOff>0</xdr:rowOff>
    </xdr:from>
    <xdr:to>
      <xdr:col>8</xdr:col>
      <xdr:colOff>228600</xdr:colOff>
      <xdr:row>78</xdr:row>
      <xdr:rowOff>57150</xdr:rowOff>
    </xdr:to>
    <xdr:pic macro="[1]!ViewRecord">
      <xdr:nvPicPr>
        <xdr:cNvPr id="2058" name="btnView_78_130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24968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77</xdr:row>
      <xdr:rowOff>0</xdr:rowOff>
    </xdr:from>
    <xdr:to>
      <xdr:col>9</xdr:col>
      <xdr:colOff>228600</xdr:colOff>
      <xdr:row>78</xdr:row>
      <xdr:rowOff>57150</xdr:rowOff>
    </xdr:to>
    <xdr:pic macro="[1]!EditRecord">
      <xdr:nvPicPr>
        <xdr:cNvPr id="2059" name="btnEdit_78_130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24968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228600</xdr:colOff>
      <xdr:row>78</xdr:row>
      <xdr:rowOff>57150</xdr:rowOff>
    </xdr:to>
    <xdr:pic macro="[1]!DelRecord">
      <xdr:nvPicPr>
        <xdr:cNvPr id="2060" name="btnDel_78_130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24968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78</xdr:row>
      <xdr:rowOff>0</xdr:rowOff>
    </xdr:from>
    <xdr:to>
      <xdr:col>8</xdr:col>
      <xdr:colOff>228600</xdr:colOff>
      <xdr:row>79</xdr:row>
      <xdr:rowOff>57150</xdr:rowOff>
    </xdr:to>
    <xdr:pic macro="[1]!ViewRecord">
      <xdr:nvPicPr>
        <xdr:cNvPr id="2061" name="btnView_79_13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26682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78</xdr:row>
      <xdr:rowOff>0</xdr:rowOff>
    </xdr:from>
    <xdr:to>
      <xdr:col>9</xdr:col>
      <xdr:colOff>228600</xdr:colOff>
      <xdr:row>79</xdr:row>
      <xdr:rowOff>57150</xdr:rowOff>
    </xdr:to>
    <xdr:pic macro="[1]!EditRecord">
      <xdr:nvPicPr>
        <xdr:cNvPr id="2062" name="btnEdit_79_131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26682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228600</xdr:colOff>
      <xdr:row>79</xdr:row>
      <xdr:rowOff>57150</xdr:rowOff>
    </xdr:to>
    <xdr:pic macro="[1]!DelRecord">
      <xdr:nvPicPr>
        <xdr:cNvPr id="2063" name="btnDel_79_131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26682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79</xdr:row>
      <xdr:rowOff>0</xdr:rowOff>
    </xdr:from>
    <xdr:to>
      <xdr:col>8</xdr:col>
      <xdr:colOff>228600</xdr:colOff>
      <xdr:row>80</xdr:row>
      <xdr:rowOff>57150</xdr:rowOff>
    </xdr:to>
    <xdr:pic macro="[1]!ViewRecord">
      <xdr:nvPicPr>
        <xdr:cNvPr id="2064" name="btnView_80_132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28397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79</xdr:row>
      <xdr:rowOff>0</xdr:rowOff>
    </xdr:from>
    <xdr:to>
      <xdr:col>9</xdr:col>
      <xdr:colOff>228600</xdr:colOff>
      <xdr:row>80</xdr:row>
      <xdr:rowOff>57150</xdr:rowOff>
    </xdr:to>
    <xdr:pic macro="[1]!EditRecord">
      <xdr:nvPicPr>
        <xdr:cNvPr id="2065" name="btnEdit_80_132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28397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79</xdr:row>
      <xdr:rowOff>0</xdr:rowOff>
    </xdr:from>
    <xdr:to>
      <xdr:col>10</xdr:col>
      <xdr:colOff>228600</xdr:colOff>
      <xdr:row>80</xdr:row>
      <xdr:rowOff>57150</xdr:rowOff>
    </xdr:to>
    <xdr:pic macro="[1]!DelRecord">
      <xdr:nvPicPr>
        <xdr:cNvPr id="2066" name="btnDel_80_132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28397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80</xdr:row>
      <xdr:rowOff>0</xdr:rowOff>
    </xdr:from>
    <xdr:to>
      <xdr:col>8</xdr:col>
      <xdr:colOff>228600</xdr:colOff>
      <xdr:row>81</xdr:row>
      <xdr:rowOff>57150</xdr:rowOff>
    </xdr:to>
    <xdr:pic macro="[1]!ViewRecord">
      <xdr:nvPicPr>
        <xdr:cNvPr id="2067" name="btnView_81_133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30111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80</xdr:row>
      <xdr:rowOff>0</xdr:rowOff>
    </xdr:from>
    <xdr:to>
      <xdr:col>9</xdr:col>
      <xdr:colOff>228600</xdr:colOff>
      <xdr:row>81</xdr:row>
      <xdr:rowOff>57150</xdr:rowOff>
    </xdr:to>
    <xdr:pic macro="[1]!EditRecord">
      <xdr:nvPicPr>
        <xdr:cNvPr id="2068" name="btnEdit_81_133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30111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80</xdr:row>
      <xdr:rowOff>0</xdr:rowOff>
    </xdr:from>
    <xdr:to>
      <xdr:col>10</xdr:col>
      <xdr:colOff>228600</xdr:colOff>
      <xdr:row>81</xdr:row>
      <xdr:rowOff>57150</xdr:rowOff>
    </xdr:to>
    <xdr:pic macro="[1]!DelRecord">
      <xdr:nvPicPr>
        <xdr:cNvPr id="2069" name="btnDel_81_13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30111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81</xdr:row>
      <xdr:rowOff>0</xdr:rowOff>
    </xdr:from>
    <xdr:to>
      <xdr:col>8</xdr:col>
      <xdr:colOff>228600</xdr:colOff>
      <xdr:row>82</xdr:row>
      <xdr:rowOff>57150</xdr:rowOff>
    </xdr:to>
    <xdr:pic macro="[1]!ViewRecord">
      <xdr:nvPicPr>
        <xdr:cNvPr id="2070" name="btnView_82_134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31826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81</xdr:row>
      <xdr:rowOff>0</xdr:rowOff>
    </xdr:from>
    <xdr:to>
      <xdr:col>9</xdr:col>
      <xdr:colOff>228600</xdr:colOff>
      <xdr:row>82</xdr:row>
      <xdr:rowOff>57150</xdr:rowOff>
    </xdr:to>
    <xdr:pic macro="[1]!EditRecord">
      <xdr:nvPicPr>
        <xdr:cNvPr id="2071" name="btnEdit_82_134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31826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81</xdr:row>
      <xdr:rowOff>0</xdr:rowOff>
    </xdr:from>
    <xdr:to>
      <xdr:col>10</xdr:col>
      <xdr:colOff>228600</xdr:colOff>
      <xdr:row>82</xdr:row>
      <xdr:rowOff>57150</xdr:rowOff>
    </xdr:to>
    <xdr:pic macro="[1]!DelRecord">
      <xdr:nvPicPr>
        <xdr:cNvPr id="2072" name="btnDel_82_134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31826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82</xdr:row>
      <xdr:rowOff>0</xdr:rowOff>
    </xdr:from>
    <xdr:to>
      <xdr:col>8</xdr:col>
      <xdr:colOff>228600</xdr:colOff>
      <xdr:row>83</xdr:row>
      <xdr:rowOff>57150</xdr:rowOff>
    </xdr:to>
    <xdr:pic macro="[1]!ViewRecord">
      <xdr:nvPicPr>
        <xdr:cNvPr id="2073" name="btnView_83_135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33540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82</xdr:row>
      <xdr:rowOff>0</xdr:rowOff>
    </xdr:from>
    <xdr:to>
      <xdr:col>9</xdr:col>
      <xdr:colOff>228600</xdr:colOff>
      <xdr:row>83</xdr:row>
      <xdr:rowOff>57150</xdr:rowOff>
    </xdr:to>
    <xdr:pic macro="[1]!EditRecord">
      <xdr:nvPicPr>
        <xdr:cNvPr id="2074" name="btnEdit_83_135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33540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82</xdr:row>
      <xdr:rowOff>0</xdr:rowOff>
    </xdr:from>
    <xdr:to>
      <xdr:col>10</xdr:col>
      <xdr:colOff>228600</xdr:colOff>
      <xdr:row>83</xdr:row>
      <xdr:rowOff>57150</xdr:rowOff>
    </xdr:to>
    <xdr:pic macro="[1]!DelRecord">
      <xdr:nvPicPr>
        <xdr:cNvPr id="2075" name="btnDel_83_135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33540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83</xdr:row>
      <xdr:rowOff>0</xdr:rowOff>
    </xdr:from>
    <xdr:to>
      <xdr:col>8</xdr:col>
      <xdr:colOff>228600</xdr:colOff>
      <xdr:row>84</xdr:row>
      <xdr:rowOff>57150</xdr:rowOff>
    </xdr:to>
    <xdr:pic macro="[1]!ViewRecord">
      <xdr:nvPicPr>
        <xdr:cNvPr id="2076" name="btnView_84_136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35255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83</xdr:row>
      <xdr:rowOff>0</xdr:rowOff>
    </xdr:from>
    <xdr:to>
      <xdr:col>9</xdr:col>
      <xdr:colOff>228600</xdr:colOff>
      <xdr:row>84</xdr:row>
      <xdr:rowOff>57150</xdr:rowOff>
    </xdr:to>
    <xdr:pic macro="[1]!EditRecord">
      <xdr:nvPicPr>
        <xdr:cNvPr id="2077" name="btnEdit_84_136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35255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83</xdr:row>
      <xdr:rowOff>0</xdr:rowOff>
    </xdr:from>
    <xdr:to>
      <xdr:col>10</xdr:col>
      <xdr:colOff>228600</xdr:colOff>
      <xdr:row>84</xdr:row>
      <xdr:rowOff>57150</xdr:rowOff>
    </xdr:to>
    <xdr:pic macro="[1]!DelRecord">
      <xdr:nvPicPr>
        <xdr:cNvPr id="2078" name="btnDel_84_136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35255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84</xdr:row>
      <xdr:rowOff>0</xdr:rowOff>
    </xdr:from>
    <xdr:to>
      <xdr:col>8</xdr:col>
      <xdr:colOff>228600</xdr:colOff>
      <xdr:row>85</xdr:row>
      <xdr:rowOff>57150</xdr:rowOff>
    </xdr:to>
    <xdr:pic macro="[1]!ViewRecord">
      <xdr:nvPicPr>
        <xdr:cNvPr id="2079" name="btnView_85_137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36969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84</xdr:row>
      <xdr:rowOff>0</xdr:rowOff>
    </xdr:from>
    <xdr:to>
      <xdr:col>9</xdr:col>
      <xdr:colOff>228600</xdr:colOff>
      <xdr:row>85</xdr:row>
      <xdr:rowOff>57150</xdr:rowOff>
    </xdr:to>
    <xdr:pic macro="[1]!EditRecord">
      <xdr:nvPicPr>
        <xdr:cNvPr id="2080" name="btnEdit_85_137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36969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228600</xdr:colOff>
      <xdr:row>85</xdr:row>
      <xdr:rowOff>57150</xdr:rowOff>
    </xdr:to>
    <xdr:pic macro="[1]!DelRecord">
      <xdr:nvPicPr>
        <xdr:cNvPr id="2081" name="btnDel_85_137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36969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85</xdr:row>
      <xdr:rowOff>0</xdr:rowOff>
    </xdr:from>
    <xdr:to>
      <xdr:col>8</xdr:col>
      <xdr:colOff>228600</xdr:colOff>
      <xdr:row>86</xdr:row>
      <xdr:rowOff>57150</xdr:rowOff>
    </xdr:to>
    <xdr:pic macro="[1]!ViewRecord">
      <xdr:nvPicPr>
        <xdr:cNvPr id="2082" name="btnView_86_138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38684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85</xdr:row>
      <xdr:rowOff>0</xdr:rowOff>
    </xdr:from>
    <xdr:to>
      <xdr:col>9</xdr:col>
      <xdr:colOff>228600</xdr:colOff>
      <xdr:row>86</xdr:row>
      <xdr:rowOff>57150</xdr:rowOff>
    </xdr:to>
    <xdr:pic macro="[1]!EditRecord">
      <xdr:nvPicPr>
        <xdr:cNvPr id="2083" name="btnEdit_86_138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38684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85</xdr:row>
      <xdr:rowOff>0</xdr:rowOff>
    </xdr:from>
    <xdr:to>
      <xdr:col>10</xdr:col>
      <xdr:colOff>228600</xdr:colOff>
      <xdr:row>86</xdr:row>
      <xdr:rowOff>57150</xdr:rowOff>
    </xdr:to>
    <xdr:pic macro="[1]!DelRecord">
      <xdr:nvPicPr>
        <xdr:cNvPr id="2084" name="btnDel_86_138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38684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86</xdr:row>
      <xdr:rowOff>0</xdr:rowOff>
    </xdr:from>
    <xdr:to>
      <xdr:col>8</xdr:col>
      <xdr:colOff>228600</xdr:colOff>
      <xdr:row>87</xdr:row>
      <xdr:rowOff>57150</xdr:rowOff>
    </xdr:to>
    <xdr:pic macro="[1]!ViewRecord">
      <xdr:nvPicPr>
        <xdr:cNvPr id="2085" name="btnView_87_139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40398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86</xdr:row>
      <xdr:rowOff>0</xdr:rowOff>
    </xdr:from>
    <xdr:to>
      <xdr:col>9</xdr:col>
      <xdr:colOff>228600</xdr:colOff>
      <xdr:row>87</xdr:row>
      <xdr:rowOff>57150</xdr:rowOff>
    </xdr:to>
    <xdr:pic macro="[1]!EditRecord">
      <xdr:nvPicPr>
        <xdr:cNvPr id="2086" name="btnEdit_87_139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40398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86</xdr:row>
      <xdr:rowOff>0</xdr:rowOff>
    </xdr:from>
    <xdr:to>
      <xdr:col>10</xdr:col>
      <xdr:colOff>228600</xdr:colOff>
      <xdr:row>87</xdr:row>
      <xdr:rowOff>57150</xdr:rowOff>
    </xdr:to>
    <xdr:pic macro="[1]!DelRecord">
      <xdr:nvPicPr>
        <xdr:cNvPr id="2087" name="btnDel_87_139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40398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87</xdr:row>
      <xdr:rowOff>0</xdr:rowOff>
    </xdr:from>
    <xdr:to>
      <xdr:col>8</xdr:col>
      <xdr:colOff>228600</xdr:colOff>
      <xdr:row>88</xdr:row>
      <xdr:rowOff>57150</xdr:rowOff>
    </xdr:to>
    <xdr:pic macro="[1]!ViewRecord">
      <xdr:nvPicPr>
        <xdr:cNvPr id="2088" name="btnView_88_140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42113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87</xdr:row>
      <xdr:rowOff>0</xdr:rowOff>
    </xdr:from>
    <xdr:to>
      <xdr:col>9</xdr:col>
      <xdr:colOff>228600</xdr:colOff>
      <xdr:row>88</xdr:row>
      <xdr:rowOff>57150</xdr:rowOff>
    </xdr:to>
    <xdr:pic macro="[1]!EditRecord">
      <xdr:nvPicPr>
        <xdr:cNvPr id="2089" name="btnEdit_88_140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42113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87</xdr:row>
      <xdr:rowOff>0</xdr:rowOff>
    </xdr:from>
    <xdr:to>
      <xdr:col>10</xdr:col>
      <xdr:colOff>228600</xdr:colOff>
      <xdr:row>88</xdr:row>
      <xdr:rowOff>57150</xdr:rowOff>
    </xdr:to>
    <xdr:pic macro="[1]!DelRecord">
      <xdr:nvPicPr>
        <xdr:cNvPr id="2090" name="btnDel_88_140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42113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88</xdr:row>
      <xdr:rowOff>0</xdr:rowOff>
    </xdr:from>
    <xdr:to>
      <xdr:col>8</xdr:col>
      <xdr:colOff>228600</xdr:colOff>
      <xdr:row>89</xdr:row>
      <xdr:rowOff>57150</xdr:rowOff>
    </xdr:to>
    <xdr:pic macro="[1]!ViewRecord">
      <xdr:nvPicPr>
        <xdr:cNvPr id="2091" name="btnView_89_14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43827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88</xdr:row>
      <xdr:rowOff>0</xdr:rowOff>
    </xdr:from>
    <xdr:to>
      <xdr:col>9</xdr:col>
      <xdr:colOff>228600</xdr:colOff>
      <xdr:row>89</xdr:row>
      <xdr:rowOff>57150</xdr:rowOff>
    </xdr:to>
    <xdr:pic macro="[1]!EditRecord">
      <xdr:nvPicPr>
        <xdr:cNvPr id="2092" name="btnEdit_89_141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43827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88</xdr:row>
      <xdr:rowOff>0</xdr:rowOff>
    </xdr:from>
    <xdr:to>
      <xdr:col>10</xdr:col>
      <xdr:colOff>228600</xdr:colOff>
      <xdr:row>89</xdr:row>
      <xdr:rowOff>57150</xdr:rowOff>
    </xdr:to>
    <xdr:pic macro="[1]!DelRecord">
      <xdr:nvPicPr>
        <xdr:cNvPr id="2093" name="btnDel_89_141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43827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89</xdr:row>
      <xdr:rowOff>0</xdr:rowOff>
    </xdr:from>
    <xdr:to>
      <xdr:col>8</xdr:col>
      <xdr:colOff>228600</xdr:colOff>
      <xdr:row>90</xdr:row>
      <xdr:rowOff>57150</xdr:rowOff>
    </xdr:to>
    <xdr:pic macro="[1]!ViewRecord">
      <xdr:nvPicPr>
        <xdr:cNvPr id="2094" name="btnView_90_142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45542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89</xdr:row>
      <xdr:rowOff>0</xdr:rowOff>
    </xdr:from>
    <xdr:to>
      <xdr:col>9</xdr:col>
      <xdr:colOff>228600</xdr:colOff>
      <xdr:row>90</xdr:row>
      <xdr:rowOff>57150</xdr:rowOff>
    </xdr:to>
    <xdr:pic macro="[1]!EditRecord">
      <xdr:nvPicPr>
        <xdr:cNvPr id="2095" name="btnEdit_90_142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45542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89</xdr:row>
      <xdr:rowOff>0</xdr:rowOff>
    </xdr:from>
    <xdr:to>
      <xdr:col>10</xdr:col>
      <xdr:colOff>228600</xdr:colOff>
      <xdr:row>90</xdr:row>
      <xdr:rowOff>57150</xdr:rowOff>
    </xdr:to>
    <xdr:pic macro="[1]!DelRecord">
      <xdr:nvPicPr>
        <xdr:cNvPr id="2096" name="btnDel_90_142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45542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90</xdr:row>
      <xdr:rowOff>0</xdr:rowOff>
    </xdr:from>
    <xdr:to>
      <xdr:col>8</xdr:col>
      <xdr:colOff>228600</xdr:colOff>
      <xdr:row>91</xdr:row>
      <xdr:rowOff>57150</xdr:rowOff>
    </xdr:to>
    <xdr:pic macro="[1]!ViewRecord">
      <xdr:nvPicPr>
        <xdr:cNvPr id="2097" name="btnView_91_143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47256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90</xdr:row>
      <xdr:rowOff>0</xdr:rowOff>
    </xdr:from>
    <xdr:to>
      <xdr:col>9</xdr:col>
      <xdr:colOff>228600</xdr:colOff>
      <xdr:row>91</xdr:row>
      <xdr:rowOff>57150</xdr:rowOff>
    </xdr:to>
    <xdr:pic macro="[1]!EditRecord">
      <xdr:nvPicPr>
        <xdr:cNvPr id="2098" name="btnEdit_91_143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47256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90</xdr:row>
      <xdr:rowOff>0</xdr:rowOff>
    </xdr:from>
    <xdr:to>
      <xdr:col>10</xdr:col>
      <xdr:colOff>228600</xdr:colOff>
      <xdr:row>91</xdr:row>
      <xdr:rowOff>57150</xdr:rowOff>
    </xdr:to>
    <xdr:pic macro="[1]!DelRecord">
      <xdr:nvPicPr>
        <xdr:cNvPr id="2099" name="btnDel_91_14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47256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91</xdr:row>
      <xdr:rowOff>0</xdr:rowOff>
    </xdr:from>
    <xdr:to>
      <xdr:col>8</xdr:col>
      <xdr:colOff>228600</xdr:colOff>
      <xdr:row>92</xdr:row>
      <xdr:rowOff>57150</xdr:rowOff>
    </xdr:to>
    <xdr:pic macro="[1]!ViewRecord">
      <xdr:nvPicPr>
        <xdr:cNvPr id="2100" name="btnView_92_144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48971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91</xdr:row>
      <xdr:rowOff>0</xdr:rowOff>
    </xdr:from>
    <xdr:to>
      <xdr:col>9</xdr:col>
      <xdr:colOff>228600</xdr:colOff>
      <xdr:row>92</xdr:row>
      <xdr:rowOff>57150</xdr:rowOff>
    </xdr:to>
    <xdr:pic macro="[1]!EditRecord">
      <xdr:nvPicPr>
        <xdr:cNvPr id="2101" name="btnEdit_92_144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48971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91</xdr:row>
      <xdr:rowOff>0</xdr:rowOff>
    </xdr:from>
    <xdr:to>
      <xdr:col>10</xdr:col>
      <xdr:colOff>228600</xdr:colOff>
      <xdr:row>92</xdr:row>
      <xdr:rowOff>57150</xdr:rowOff>
    </xdr:to>
    <xdr:pic macro="[1]!DelRecord">
      <xdr:nvPicPr>
        <xdr:cNvPr id="2102" name="btnDel_92_144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48971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92</xdr:row>
      <xdr:rowOff>0</xdr:rowOff>
    </xdr:from>
    <xdr:to>
      <xdr:col>8</xdr:col>
      <xdr:colOff>228600</xdr:colOff>
      <xdr:row>93</xdr:row>
      <xdr:rowOff>57150</xdr:rowOff>
    </xdr:to>
    <xdr:pic macro="[1]!ViewRecord">
      <xdr:nvPicPr>
        <xdr:cNvPr id="2103" name="btnView_93_45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50685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92</xdr:row>
      <xdr:rowOff>0</xdr:rowOff>
    </xdr:from>
    <xdr:to>
      <xdr:col>9</xdr:col>
      <xdr:colOff>228600</xdr:colOff>
      <xdr:row>93</xdr:row>
      <xdr:rowOff>57150</xdr:rowOff>
    </xdr:to>
    <xdr:pic macro="[1]!EditRecord">
      <xdr:nvPicPr>
        <xdr:cNvPr id="2104" name="btnEdit_93_45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50685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92</xdr:row>
      <xdr:rowOff>0</xdr:rowOff>
    </xdr:from>
    <xdr:to>
      <xdr:col>10</xdr:col>
      <xdr:colOff>228600</xdr:colOff>
      <xdr:row>93</xdr:row>
      <xdr:rowOff>57150</xdr:rowOff>
    </xdr:to>
    <xdr:pic macro="[1]!DelRecord">
      <xdr:nvPicPr>
        <xdr:cNvPr id="2105" name="btnDel_93_45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50685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93</xdr:row>
      <xdr:rowOff>0</xdr:rowOff>
    </xdr:from>
    <xdr:to>
      <xdr:col>8</xdr:col>
      <xdr:colOff>228600</xdr:colOff>
      <xdr:row>94</xdr:row>
      <xdr:rowOff>57150</xdr:rowOff>
    </xdr:to>
    <xdr:pic macro="[1]!ViewRecord">
      <xdr:nvPicPr>
        <xdr:cNvPr id="2106" name="btnView_94_46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52400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93</xdr:row>
      <xdr:rowOff>0</xdr:rowOff>
    </xdr:from>
    <xdr:to>
      <xdr:col>9</xdr:col>
      <xdr:colOff>228600</xdr:colOff>
      <xdr:row>94</xdr:row>
      <xdr:rowOff>57150</xdr:rowOff>
    </xdr:to>
    <xdr:pic macro="[1]!EditRecord">
      <xdr:nvPicPr>
        <xdr:cNvPr id="2107" name="btnEdit_94_46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52400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93</xdr:row>
      <xdr:rowOff>0</xdr:rowOff>
    </xdr:from>
    <xdr:to>
      <xdr:col>10</xdr:col>
      <xdr:colOff>228600</xdr:colOff>
      <xdr:row>94</xdr:row>
      <xdr:rowOff>57150</xdr:rowOff>
    </xdr:to>
    <xdr:pic macro="[1]!DelRecord">
      <xdr:nvPicPr>
        <xdr:cNvPr id="2108" name="btnDel_94_46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52400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94</xdr:row>
      <xdr:rowOff>0</xdr:rowOff>
    </xdr:from>
    <xdr:to>
      <xdr:col>8</xdr:col>
      <xdr:colOff>228600</xdr:colOff>
      <xdr:row>95</xdr:row>
      <xdr:rowOff>57150</xdr:rowOff>
    </xdr:to>
    <xdr:pic macro="[1]!ViewRecord">
      <xdr:nvPicPr>
        <xdr:cNvPr id="2109" name="btnView_95_48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54114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94</xdr:row>
      <xdr:rowOff>0</xdr:rowOff>
    </xdr:from>
    <xdr:to>
      <xdr:col>9</xdr:col>
      <xdr:colOff>228600</xdr:colOff>
      <xdr:row>95</xdr:row>
      <xdr:rowOff>57150</xdr:rowOff>
    </xdr:to>
    <xdr:pic macro="[1]!EditRecord">
      <xdr:nvPicPr>
        <xdr:cNvPr id="2110" name="btnEdit_95_48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54114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94</xdr:row>
      <xdr:rowOff>0</xdr:rowOff>
    </xdr:from>
    <xdr:to>
      <xdr:col>10</xdr:col>
      <xdr:colOff>228600</xdr:colOff>
      <xdr:row>95</xdr:row>
      <xdr:rowOff>57150</xdr:rowOff>
    </xdr:to>
    <xdr:pic macro="[1]!DelRecord">
      <xdr:nvPicPr>
        <xdr:cNvPr id="2111" name="btnDel_95_48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54114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95</xdr:row>
      <xdr:rowOff>0</xdr:rowOff>
    </xdr:from>
    <xdr:to>
      <xdr:col>8</xdr:col>
      <xdr:colOff>228600</xdr:colOff>
      <xdr:row>96</xdr:row>
      <xdr:rowOff>57150</xdr:rowOff>
    </xdr:to>
    <xdr:pic macro="[1]!ViewRecord">
      <xdr:nvPicPr>
        <xdr:cNvPr id="2112" name="btnView_96_18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55829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95</xdr:row>
      <xdr:rowOff>0</xdr:rowOff>
    </xdr:from>
    <xdr:to>
      <xdr:col>9</xdr:col>
      <xdr:colOff>228600</xdr:colOff>
      <xdr:row>96</xdr:row>
      <xdr:rowOff>57150</xdr:rowOff>
    </xdr:to>
    <xdr:pic macro="[1]!EditRecord">
      <xdr:nvPicPr>
        <xdr:cNvPr id="2113" name="btnEdit_96_181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55829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95</xdr:row>
      <xdr:rowOff>0</xdr:rowOff>
    </xdr:from>
    <xdr:to>
      <xdr:col>10</xdr:col>
      <xdr:colOff>228600</xdr:colOff>
      <xdr:row>96</xdr:row>
      <xdr:rowOff>57150</xdr:rowOff>
    </xdr:to>
    <xdr:pic macro="[1]!DelRecord">
      <xdr:nvPicPr>
        <xdr:cNvPr id="2114" name="btnDel_96_181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55829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96</xdr:row>
      <xdr:rowOff>0</xdr:rowOff>
    </xdr:from>
    <xdr:to>
      <xdr:col>8</xdr:col>
      <xdr:colOff>228600</xdr:colOff>
      <xdr:row>97</xdr:row>
      <xdr:rowOff>57150</xdr:rowOff>
    </xdr:to>
    <xdr:pic macro="[1]!ViewRecord">
      <xdr:nvPicPr>
        <xdr:cNvPr id="2115" name="btnView_97_182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57543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96</xdr:row>
      <xdr:rowOff>0</xdr:rowOff>
    </xdr:from>
    <xdr:to>
      <xdr:col>9</xdr:col>
      <xdr:colOff>228600</xdr:colOff>
      <xdr:row>97</xdr:row>
      <xdr:rowOff>57150</xdr:rowOff>
    </xdr:to>
    <xdr:pic macro="[1]!EditRecord">
      <xdr:nvPicPr>
        <xdr:cNvPr id="2116" name="btnEdit_97_182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57543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96</xdr:row>
      <xdr:rowOff>0</xdr:rowOff>
    </xdr:from>
    <xdr:to>
      <xdr:col>10</xdr:col>
      <xdr:colOff>228600</xdr:colOff>
      <xdr:row>97</xdr:row>
      <xdr:rowOff>57150</xdr:rowOff>
    </xdr:to>
    <xdr:pic macro="[1]!DelRecord">
      <xdr:nvPicPr>
        <xdr:cNvPr id="2117" name="btnDel_97_182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57543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97</xdr:row>
      <xdr:rowOff>0</xdr:rowOff>
    </xdr:from>
    <xdr:to>
      <xdr:col>8</xdr:col>
      <xdr:colOff>228600</xdr:colOff>
      <xdr:row>98</xdr:row>
      <xdr:rowOff>57150</xdr:rowOff>
    </xdr:to>
    <xdr:pic macro="[1]!ViewRecord">
      <xdr:nvPicPr>
        <xdr:cNvPr id="2118" name="btnView_98_183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59258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97</xdr:row>
      <xdr:rowOff>0</xdr:rowOff>
    </xdr:from>
    <xdr:to>
      <xdr:col>9</xdr:col>
      <xdr:colOff>228600</xdr:colOff>
      <xdr:row>98</xdr:row>
      <xdr:rowOff>57150</xdr:rowOff>
    </xdr:to>
    <xdr:pic macro="[1]!EditRecord">
      <xdr:nvPicPr>
        <xdr:cNvPr id="2119" name="btnEdit_98_183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59258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97</xdr:row>
      <xdr:rowOff>0</xdr:rowOff>
    </xdr:from>
    <xdr:to>
      <xdr:col>10</xdr:col>
      <xdr:colOff>228600</xdr:colOff>
      <xdr:row>98</xdr:row>
      <xdr:rowOff>57150</xdr:rowOff>
    </xdr:to>
    <xdr:pic macro="[1]!DelRecord">
      <xdr:nvPicPr>
        <xdr:cNvPr id="2120" name="btnDel_98_18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59258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98</xdr:row>
      <xdr:rowOff>0</xdr:rowOff>
    </xdr:from>
    <xdr:to>
      <xdr:col>8</xdr:col>
      <xdr:colOff>228600</xdr:colOff>
      <xdr:row>99</xdr:row>
      <xdr:rowOff>57150</xdr:rowOff>
    </xdr:to>
    <xdr:pic macro="[1]!ViewRecord">
      <xdr:nvPicPr>
        <xdr:cNvPr id="2121" name="btnView_99_184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60972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98</xdr:row>
      <xdr:rowOff>0</xdr:rowOff>
    </xdr:from>
    <xdr:to>
      <xdr:col>9</xdr:col>
      <xdr:colOff>228600</xdr:colOff>
      <xdr:row>99</xdr:row>
      <xdr:rowOff>57150</xdr:rowOff>
    </xdr:to>
    <xdr:pic macro="[1]!EditRecord">
      <xdr:nvPicPr>
        <xdr:cNvPr id="2122" name="btnEdit_99_184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60972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98</xdr:row>
      <xdr:rowOff>0</xdr:rowOff>
    </xdr:from>
    <xdr:to>
      <xdr:col>10</xdr:col>
      <xdr:colOff>228600</xdr:colOff>
      <xdr:row>99</xdr:row>
      <xdr:rowOff>57150</xdr:rowOff>
    </xdr:to>
    <xdr:pic macro="[1]!DelRecord">
      <xdr:nvPicPr>
        <xdr:cNvPr id="2123" name="btnDel_99_184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60972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99</xdr:row>
      <xdr:rowOff>0</xdr:rowOff>
    </xdr:from>
    <xdr:to>
      <xdr:col>8</xdr:col>
      <xdr:colOff>228600</xdr:colOff>
      <xdr:row>100</xdr:row>
      <xdr:rowOff>57150</xdr:rowOff>
    </xdr:to>
    <xdr:pic macro="[1]!ViewRecord">
      <xdr:nvPicPr>
        <xdr:cNvPr id="2124" name="btnView_100_185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62687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99</xdr:row>
      <xdr:rowOff>0</xdr:rowOff>
    </xdr:from>
    <xdr:to>
      <xdr:col>9</xdr:col>
      <xdr:colOff>228600</xdr:colOff>
      <xdr:row>100</xdr:row>
      <xdr:rowOff>57150</xdr:rowOff>
    </xdr:to>
    <xdr:pic macro="[1]!EditRecord">
      <xdr:nvPicPr>
        <xdr:cNvPr id="2125" name="btnEdit_100_185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62687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99</xdr:row>
      <xdr:rowOff>0</xdr:rowOff>
    </xdr:from>
    <xdr:to>
      <xdr:col>10</xdr:col>
      <xdr:colOff>228600</xdr:colOff>
      <xdr:row>100</xdr:row>
      <xdr:rowOff>57150</xdr:rowOff>
    </xdr:to>
    <xdr:pic macro="[1]!DelRecord">
      <xdr:nvPicPr>
        <xdr:cNvPr id="2126" name="btnDel_100_185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62687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100</xdr:row>
      <xdr:rowOff>0</xdr:rowOff>
    </xdr:from>
    <xdr:to>
      <xdr:col>8</xdr:col>
      <xdr:colOff>228600</xdr:colOff>
      <xdr:row>101</xdr:row>
      <xdr:rowOff>57150</xdr:rowOff>
    </xdr:to>
    <xdr:pic macro="[1]!ViewRecord">
      <xdr:nvPicPr>
        <xdr:cNvPr id="2127" name="btnView_101_186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64401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100</xdr:row>
      <xdr:rowOff>0</xdr:rowOff>
    </xdr:from>
    <xdr:to>
      <xdr:col>9</xdr:col>
      <xdr:colOff>228600</xdr:colOff>
      <xdr:row>101</xdr:row>
      <xdr:rowOff>57150</xdr:rowOff>
    </xdr:to>
    <xdr:pic macro="[1]!EditRecord">
      <xdr:nvPicPr>
        <xdr:cNvPr id="2128" name="btnEdit_101_186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64401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100</xdr:row>
      <xdr:rowOff>0</xdr:rowOff>
    </xdr:from>
    <xdr:to>
      <xdr:col>10</xdr:col>
      <xdr:colOff>228600</xdr:colOff>
      <xdr:row>101</xdr:row>
      <xdr:rowOff>57150</xdr:rowOff>
    </xdr:to>
    <xdr:pic macro="[1]!DelRecord">
      <xdr:nvPicPr>
        <xdr:cNvPr id="2129" name="btnDel_101_186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64401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101</xdr:row>
      <xdr:rowOff>0</xdr:rowOff>
    </xdr:from>
    <xdr:to>
      <xdr:col>8</xdr:col>
      <xdr:colOff>228600</xdr:colOff>
      <xdr:row>102</xdr:row>
      <xdr:rowOff>57150</xdr:rowOff>
    </xdr:to>
    <xdr:pic macro="[1]!ViewRecord">
      <xdr:nvPicPr>
        <xdr:cNvPr id="2130" name="btnView_102_187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66116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101</xdr:row>
      <xdr:rowOff>0</xdr:rowOff>
    </xdr:from>
    <xdr:to>
      <xdr:col>9</xdr:col>
      <xdr:colOff>228600</xdr:colOff>
      <xdr:row>102</xdr:row>
      <xdr:rowOff>57150</xdr:rowOff>
    </xdr:to>
    <xdr:pic macro="[1]!EditRecord">
      <xdr:nvPicPr>
        <xdr:cNvPr id="2131" name="btnEdit_102_187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66116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101</xdr:row>
      <xdr:rowOff>0</xdr:rowOff>
    </xdr:from>
    <xdr:to>
      <xdr:col>10</xdr:col>
      <xdr:colOff>228600</xdr:colOff>
      <xdr:row>102</xdr:row>
      <xdr:rowOff>57150</xdr:rowOff>
    </xdr:to>
    <xdr:pic macro="[1]!DelRecord">
      <xdr:nvPicPr>
        <xdr:cNvPr id="2132" name="btnDel_102_187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66116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102</xdr:row>
      <xdr:rowOff>0</xdr:rowOff>
    </xdr:from>
    <xdr:to>
      <xdr:col>8</xdr:col>
      <xdr:colOff>228600</xdr:colOff>
      <xdr:row>103</xdr:row>
      <xdr:rowOff>57150</xdr:rowOff>
    </xdr:to>
    <xdr:pic macro="[1]!ViewRecord">
      <xdr:nvPicPr>
        <xdr:cNvPr id="2133" name="btnView_103_188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67830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102</xdr:row>
      <xdr:rowOff>0</xdr:rowOff>
    </xdr:from>
    <xdr:to>
      <xdr:col>9</xdr:col>
      <xdr:colOff>228600</xdr:colOff>
      <xdr:row>103</xdr:row>
      <xdr:rowOff>57150</xdr:rowOff>
    </xdr:to>
    <xdr:pic macro="[1]!EditRecord">
      <xdr:nvPicPr>
        <xdr:cNvPr id="2134" name="btnEdit_103_188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67830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102</xdr:row>
      <xdr:rowOff>0</xdr:rowOff>
    </xdr:from>
    <xdr:to>
      <xdr:col>10</xdr:col>
      <xdr:colOff>228600</xdr:colOff>
      <xdr:row>103</xdr:row>
      <xdr:rowOff>57150</xdr:rowOff>
    </xdr:to>
    <xdr:pic macro="[1]!DelRecord">
      <xdr:nvPicPr>
        <xdr:cNvPr id="2135" name="btnDel_103_188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67830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103</xdr:row>
      <xdr:rowOff>0</xdr:rowOff>
    </xdr:from>
    <xdr:to>
      <xdr:col>8</xdr:col>
      <xdr:colOff>228600</xdr:colOff>
      <xdr:row>104</xdr:row>
      <xdr:rowOff>57150</xdr:rowOff>
    </xdr:to>
    <xdr:pic macro="[1]!ViewRecord">
      <xdr:nvPicPr>
        <xdr:cNvPr id="2136" name="btnView_104_189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69545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103</xdr:row>
      <xdr:rowOff>0</xdr:rowOff>
    </xdr:from>
    <xdr:to>
      <xdr:col>9</xdr:col>
      <xdr:colOff>228600</xdr:colOff>
      <xdr:row>104</xdr:row>
      <xdr:rowOff>57150</xdr:rowOff>
    </xdr:to>
    <xdr:pic macro="[1]!EditRecord">
      <xdr:nvPicPr>
        <xdr:cNvPr id="2137" name="btnEdit_104_189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69545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103</xdr:row>
      <xdr:rowOff>0</xdr:rowOff>
    </xdr:from>
    <xdr:to>
      <xdr:col>10</xdr:col>
      <xdr:colOff>228600</xdr:colOff>
      <xdr:row>104</xdr:row>
      <xdr:rowOff>57150</xdr:rowOff>
    </xdr:to>
    <xdr:pic macro="[1]!DelRecord">
      <xdr:nvPicPr>
        <xdr:cNvPr id="2138" name="btnDel_104_189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69545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104</xdr:row>
      <xdr:rowOff>0</xdr:rowOff>
    </xdr:from>
    <xdr:to>
      <xdr:col>8</xdr:col>
      <xdr:colOff>228600</xdr:colOff>
      <xdr:row>105</xdr:row>
      <xdr:rowOff>57150</xdr:rowOff>
    </xdr:to>
    <xdr:pic macro="[1]!ViewRecord">
      <xdr:nvPicPr>
        <xdr:cNvPr id="2139" name="btnView_105_190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71259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104</xdr:row>
      <xdr:rowOff>0</xdr:rowOff>
    </xdr:from>
    <xdr:to>
      <xdr:col>9</xdr:col>
      <xdr:colOff>228600</xdr:colOff>
      <xdr:row>105</xdr:row>
      <xdr:rowOff>57150</xdr:rowOff>
    </xdr:to>
    <xdr:pic macro="[1]!EditRecord">
      <xdr:nvPicPr>
        <xdr:cNvPr id="2140" name="btnEdit_105_190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71259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104</xdr:row>
      <xdr:rowOff>0</xdr:rowOff>
    </xdr:from>
    <xdr:to>
      <xdr:col>10</xdr:col>
      <xdr:colOff>228600</xdr:colOff>
      <xdr:row>105</xdr:row>
      <xdr:rowOff>57150</xdr:rowOff>
    </xdr:to>
    <xdr:pic macro="[1]!DelRecord">
      <xdr:nvPicPr>
        <xdr:cNvPr id="2141" name="btnDel_105_190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71259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105</xdr:row>
      <xdr:rowOff>0</xdr:rowOff>
    </xdr:from>
    <xdr:to>
      <xdr:col>8</xdr:col>
      <xdr:colOff>228600</xdr:colOff>
      <xdr:row>106</xdr:row>
      <xdr:rowOff>57150</xdr:rowOff>
    </xdr:to>
    <xdr:pic macro="[1]!ViewRecord">
      <xdr:nvPicPr>
        <xdr:cNvPr id="2142" name="btnView_106_19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72974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105</xdr:row>
      <xdr:rowOff>0</xdr:rowOff>
    </xdr:from>
    <xdr:to>
      <xdr:col>9</xdr:col>
      <xdr:colOff>228600</xdr:colOff>
      <xdr:row>106</xdr:row>
      <xdr:rowOff>57150</xdr:rowOff>
    </xdr:to>
    <xdr:pic macro="[1]!EditRecord">
      <xdr:nvPicPr>
        <xdr:cNvPr id="2143" name="btnEdit_106_191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72974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105</xdr:row>
      <xdr:rowOff>0</xdr:rowOff>
    </xdr:from>
    <xdr:to>
      <xdr:col>10</xdr:col>
      <xdr:colOff>228600</xdr:colOff>
      <xdr:row>106</xdr:row>
      <xdr:rowOff>57150</xdr:rowOff>
    </xdr:to>
    <xdr:pic macro="[1]!DelRecord">
      <xdr:nvPicPr>
        <xdr:cNvPr id="2144" name="btnDel_106_191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72974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106</xdr:row>
      <xdr:rowOff>0</xdr:rowOff>
    </xdr:from>
    <xdr:to>
      <xdr:col>8</xdr:col>
      <xdr:colOff>228600</xdr:colOff>
      <xdr:row>107</xdr:row>
      <xdr:rowOff>57150</xdr:rowOff>
    </xdr:to>
    <xdr:pic macro="[1]!ViewRecord">
      <xdr:nvPicPr>
        <xdr:cNvPr id="2145" name="btnView_107_192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74688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106</xdr:row>
      <xdr:rowOff>0</xdr:rowOff>
    </xdr:from>
    <xdr:to>
      <xdr:col>9</xdr:col>
      <xdr:colOff>228600</xdr:colOff>
      <xdr:row>107</xdr:row>
      <xdr:rowOff>57150</xdr:rowOff>
    </xdr:to>
    <xdr:pic macro="[1]!EditRecord">
      <xdr:nvPicPr>
        <xdr:cNvPr id="2146" name="btnEdit_107_192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74688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106</xdr:row>
      <xdr:rowOff>0</xdr:rowOff>
    </xdr:from>
    <xdr:to>
      <xdr:col>10</xdr:col>
      <xdr:colOff>228600</xdr:colOff>
      <xdr:row>107</xdr:row>
      <xdr:rowOff>57150</xdr:rowOff>
    </xdr:to>
    <xdr:pic macro="[1]!DelRecord">
      <xdr:nvPicPr>
        <xdr:cNvPr id="2147" name="btnDel_107_192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74688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107</xdr:row>
      <xdr:rowOff>0</xdr:rowOff>
    </xdr:from>
    <xdr:to>
      <xdr:col>8</xdr:col>
      <xdr:colOff>228600</xdr:colOff>
      <xdr:row>108</xdr:row>
      <xdr:rowOff>57150</xdr:rowOff>
    </xdr:to>
    <xdr:pic macro="[1]!ViewRecord">
      <xdr:nvPicPr>
        <xdr:cNvPr id="2148" name="btnView_108_193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76403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107</xdr:row>
      <xdr:rowOff>0</xdr:rowOff>
    </xdr:from>
    <xdr:to>
      <xdr:col>9</xdr:col>
      <xdr:colOff>228600</xdr:colOff>
      <xdr:row>108</xdr:row>
      <xdr:rowOff>57150</xdr:rowOff>
    </xdr:to>
    <xdr:pic macro="[1]!EditRecord">
      <xdr:nvPicPr>
        <xdr:cNvPr id="2149" name="btnEdit_108_193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76403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107</xdr:row>
      <xdr:rowOff>0</xdr:rowOff>
    </xdr:from>
    <xdr:to>
      <xdr:col>10</xdr:col>
      <xdr:colOff>228600</xdr:colOff>
      <xdr:row>108</xdr:row>
      <xdr:rowOff>57150</xdr:rowOff>
    </xdr:to>
    <xdr:pic macro="[1]!DelRecord">
      <xdr:nvPicPr>
        <xdr:cNvPr id="2150" name="btnDel_108_19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76403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108</xdr:row>
      <xdr:rowOff>0</xdr:rowOff>
    </xdr:from>
    <xdr:to>
      <xdr:col>8</xdr:col>
      <xdr:colOff>228600</xdr:colOff>
      <xdr:row>109</xdr:row>
      <xdr:rowOff>57150</xdr:rowOff>
    </xdr:to>
    <xdr:pic macro="[1]!ViewRecord">
      <xdr:nvPicPr>
        <xdr:cNvPr id="2151" name="btnView_109_194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78117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108</xdr:row>
      <xdr:rowOff>0</xdr:rowOff>
    </xdr:from>
    <xdr:to>
      <xdr:col>9</xdr:col>
      <xdr:colOff>228600</xdr:colOff>
      <xdr:row>109</xdr:row>
      <xdr:rowOff>57150</xdr:rowOff>
    </xdr:to>
    <xdr:pic macro="[1]!EditRecord">
      <xdr:nvPicPr>
        <xdr:cNvPr id="2152" name="btnEdit_109_194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78117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108</xdr:row>
      <xdr:rowOff>0</xdr:rowOff>
    </xdr:from>
    <xdr:to>
      <xdr:col>10</xdr:col>
      <xdr:colOff>228600</xdr:colOff>
      <xdr:row>109</xdr:row>
      <xdr:rowOff>57150</xdr:rowOff>
    </xdr:to>
    <xdr:pic macro="[1]!DelRecord">
      <xdr:nvPicPr>
        <xdr:cNvPr id="2153" name="btnDel_109_194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78117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109</xdr:row>
      <xdr:rowOff>0</xdr:rowOff>
    </xdr:from>
    <xdr:to>
      <xdr:col>8</xdr:col>
      <xdr:colOff>228600</xdr:colOff>
      <xdr:row>110</xdr:row>
      <xdr:rowOff>57150</xdr:rowOff>
    </xdr:to>
    <xdr:pic macro="[1]!ViewRecord">
      <xdr:nvPicPr>
        <xdr:cNvPr id="2154" name="btnView_110_195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79832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109</xdr:row>
      <xdr:rowOff>0</xdr:rowOff>
    </xdr:from>
    <xdr:to>
      <xdr:col>9</xdr:col>
      <xdr:colOff>228600</xdr:colOff>
      <xdr:row>110</xdr:row>
      <xdr:rowOff>57150</xdr:rowOff>
    </xdr:to>
    <xdr:pic macro="[1]!EditRecord">
      <xdr:nvPicPr>
        <xdr:cNvPr id="2155" name="btnEdit_110_195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79832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109</xdr:row>
      <xdr:rowOff>0</xdr:rowOff>
    </xdr:from>
    <xdr:to>
      <xdr:col>10</xdr:col>
      <xdr:colOff>228600</xdr:colOff>
      <xdr:row>110</xdr:row>
      <xdr:rowOff>57150</xdr:rowOff>
    </xdr:to>
    <xdr:pic macro="[1]!DelRecord">
      <xdr:nvPicPr>
        <xdr:cNvPr id="2156" name="btnDel_110_195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79832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110</xdr:row>
      <xdr:rowOff>0</xdr:rowOff>
    </xdr:from>
    <xdr:to>
      <xdr:col>8</xdr:col>
      <xdr:colOff>228600</xdr:colOff>
      <xdr:row>111</xdr:row>
      <xdr:rowOff>57150</xdr:rowOff>
    </xdr:to>
    <xdr:pic macro="[1]!ViewRecord">
      <xdr:nvPicPr>
        <xdr:cNvPr id="2157" name="btnView_111_196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81546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110</xdr:row>
      <xdr:rowOff>0</xdr:rowOff>
    </xdr:from>
    <xdr:to>
      <xdr:col>9</xdr:col>
      <xdr:colOff>228600</xdr:colOff>
      <xdr:row>111</xdr:row>
      <xdr:rowOff>57150</xdr:rowOff>
    </xdr:to>
    <xdr:pic macro="[1]!EditRecord">
      <xdr:nvPicPr>
        <xdr:cNvPr id="2158" name="btnEdit_111_196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81546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110</xdr:row>
      <xdr:rowOff>0</xdr:rowOff>
    </xdr:from>
    <xdr:to>
      <xdr:col>10</xdr:col>
      <xdr:colOff>228600</xdr:colOff>
      <xdr:row>111</xdr:row>
      <xdr:rowOff>57150</xdr:rowOff>
    </xdr:to>
    <xdr:pic macro="[1]!DelRecord">
      <xdr:nvPicPr>
        <xdr:cNvPr id="2159" name="btnDel_111_196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81546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111</xdr:row>
      <xdr:rowOff>0</xdr:rowOff>
    </xdr:from>
    <xdr:to>
      <xdr:col>8</xdr:col>
      <xdr:colOff>228600</xdr:colOff>
      <xdr:row>112</xdr:row>
      <xdr:rowOff>57150</xdr:rowOff>
    </xdr:to>
    <xdr:pic macro="[1]!ViewRecord">
      <xdr:nvPicPr>
        <xdr:cNvPr id="2160" name="btnView_112_197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83261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111</xdr:row>
      <xdr:rowOff>0</xdr:rowOff>
    </xdr:from>
    <xdr:to>
      <xdr:col>9</xdr:col>
      <xdr:colOff>228600</xdr:colOff>
      <xdr:row>112</xdr:row>
      <xdr:rowOff>57150</xdr:rowOff>
    </xdr:to>
    <xdr:pic macro="[1]!EditRecord">
      <xdr:nvPicPr>
        <xdr:cNvPr id="2161" name="btnEdit_112_197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83261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111</xdr:row>
      <xdr:rowOff>0</xdr:rowOff>
    </xdr:from>
    <xdr:to>
      <xdr:col>10</xdr:col>
      <xdr:colOff>228600</xdr:colOff>
      <xdr:row>112</xdr:row>
      <xdr:rowOff>57150</xdr:rowOff>
    </xdr:to>
    <xdr:pic macro="[1]!DelRecord">
      <xdr:nvPicPr>
        <xdr:cNvPr id="2162" name="btnDel_112_197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83261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112</xdr:row>
      <xdr:rowOff>0</xdr:rowOff>
    </xdr:from>
    <xdr:to>
      <xdr:col>8</xdr:col>
      <xdr:colOff>228600</xdr:colOff>
      <xdr:row>113</xdr:row>
      <xdr:rowOff>57150</xdr:rowOff>
    </xdr:to>
    <xdr:pic macro="[1]!ViewRecord">
      <xdr:nvPicPr>
        <xdr:cNvPr id="2163" name="btnView_113_198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84975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112</xdr:row>
      <xdr:rowOff>0</xdr:rowOff>
    </xdr:from>
    <xdr:to>
      <xdr:col>9</xdr:col>
      <xdr:colOff>228600</xdr:colOff>
      <xdr:row>113</xdr:row>
      <xdr:rowOff>57150</xdr:rowOff>
    </xdr:to>
    <xdr:pic macro="[1]!EditRecord">
      <xdr:nvPicPr>
        <xdr:cNvPr id="2164" name="btnEdit_113_198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84975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112</xdr:row>
      <xdr:rowOff>0</xdr:rowOff>
    </xdr:from>
    <xdr:to>
      <xdr:col>10</xdr:col>
      <xdr:colOff>228600</xdr:colOff>
      <xdr:row>113</xdr:row>
      <xdr:rowOff>57150</xdr:rowOff>
    </xdr:to>
    <xdr:pic macro="[1]!DelRecord">
      <xdr:nvPicPr>
        <xdr:cNvPr id="2165" name="btnDel_113_198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84975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113</xdr:row>
      <xdr:rowOff>0</xdr:rowOff>
    </xdr:from>
    <xdr:to>
      <xdr:col>8</xdr:col>
      <xdr:colOff>228600</xdr:colOff>
      <xdr:row>114</xdr:row>
      <xdr:rowOff>57150</xdr:rowOff>
    </xdr:to>
    <xdr:pic macro="[1]!ViewRecord">
      <xdr:nvPicPr>
        <xdr:cNvPr id="2166" name="btnView_114_199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86690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113</xdr:row>
      <xdr:rowOff>0</xdr:rowOff>
    </xdr:from>
    <xdr:to>
      <xdr:col>9</xdr:col>
      <xdr:colOff>228600</xdr:colOff>
      <xdr:row>114</xdr:row>
      <xdr:rowOff>57150</xdr:rowOff>
    </xdr:to>
    <xdr:pic macro="[1]!EditRecord">
      <xdr:nvPicPr>
        <xdr:cNvPr id="2167" name="btnEdit_114_199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86690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113</xdr:row>
      <xdr:rowOff>0</xdr:rowOff>
    </xdr:from>
    <xdr:to>
      <xdr:col>10</xdr:col>
      <xdr:colOff>228600</xdr:colOff>
      <xdr:row>114</xdr:row>
      <xdr:rowOff>57150</xdr:rowOff>
    </xdr:to>
    <xdr:pic macro="[1]!DelRecord">
      <xdr:nvPicPr>
        <xdr:cNvPr id="2168" name="btnDel_114_199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86690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114</xdr:row>
      <xdr:rowOff>0</xdr:rowOff>
    </xdr:from>
    <xdr:to>
      <xdr:col>8</xdr:col>
      <xdr:colOff>228600</xdr:colOff>
      <xdr:row>115</xdr:row>
      <xdr:rowOff>57150</xdr:rowOff>
    </xdr:to>
    <xdr:pic macro="[1]!ViewRecord">
      <xdr:nvPicPr>
        <xdr:cNvPr id="2169" name="btnView_115_200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88404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114</xdr:row>
      <xdr:rowOff>0</xdr:rowOff>
    </xdr:from>
    <xdr:to>
      <xdr:col>9</xdr:col>
      <xdr:colOff>228600</xdr:colOff>
      <xdr:row>115</xdr:row>
      <xdr:rowOff>57150</xdr:rowOff>
    </xdr:to>
    <xdr:pic macro="[1]!EditRecord">
      <xdr:nvPicPr>
        <xdr:cNvPr id="2170" name="btnEdit_115_200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88404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114</xdr:row>
      <xdr:rowOff>0</xdr:rowOff>
    </xdr:from>
    <xdr:to>
      <xdr:col>10</xdr:col>
      <xdr:colOff>228600</xdr:colOff>
      <xdr:row>115</xdr:row>
      <xdr:rowOff>57150</xdr:rowOff>
    </xdr:to>
    <xdr:pic macro="[1]!DelRecord">
      <xdr:nvPicPr>
        <xdr:cNvPr id="2171" name="btnDel_115_200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88404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115</xdr:row>
      <xdr:rowOff>0</xdr:rowOff>
    </xdr:from>
    <xdr:to>
      <xdr:col>8</xdr:col>
      <xdr:colOff>228600</xdr:colOff>
      <xdr:row>116</xdr:row>
      <xdr:rowOff>57150</xdr:rowOff>
    </xdr:to>
    <xdr:pic macro="[1]!ViewRecord">
      <xdr:nvPicPr>
        <xdr:cNvPr id="2172" name="btnView_116_49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90119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228600</xdr:colOff>
      <xdr:row>116</xdr:row>
      <xdr:rowOff>57150</xdr:rowOff>
    </xdr:to>
    <xdr:pic macro="[1]!EditRecord">
      <xdr:nvPicPr>
        <xdr:cNvPr id="2173" name="btnEdit_116_49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90119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115</xdr:row>
      <xdr:rowOff>0</xdr:rowOff>
    </xdr:from>
    <xdr:to>
      <xdr:col>10</xdr:col>
      <xdr:colOff>228600</xdr:colOff>
      <xdr:row>116</xdr:row>
      <xdr:rowOff>57150</xdr:rowOff>
    </xdr:to>
    <xdr:pic macro="[1]!DelRecord">
      <xdr:nvPicPr>
        <xdr:cNvPr id="2174" name="btnDel_116_49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90119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116</xdr:row>
      <xdr:rowOff>0</xdr:rowOff>
    </xdr:from>
    <xdr:to>
      <xdr:col>8</xdr:col>
      <xdr:colOff>228600</xdr:colOff>
      <xdr:row>117</xdr:row>
      <xdr:rowOff>57150</xdr:rowOff>
    </xdr:to>
    <xdr:pic macro="[1]!ViewRecord">
      <xdr:nvPicPr>
        <xdr:cNvPr id="2175" name="btnView_117_20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91833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116</xdr:row>
      <xdr:rowOff>0</xdr:rowOff>
    </xdr:from>
    <xdr:to>
      <xdr:col>9</xdr:col>
      <xdr:colOff>228600</xdr:colOff>
      <xdr:row>117</xdr:row>
      <xdr:rowOff>57150</xdr:rowOff>
    </xdr:to>
    <xdr:pic macro="[1]!EditRecord">
      <xdr:nvPicPr>
        <xdr:cNvPr id="2176" name="btnEdit_117_201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91833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116</xdr:row>
      <xdr:rowOff>0</xdr:rowOff>
    </xdr:from>
    <xdr:to>
      <xdr:col>10</xdr:col>
      <xdr:colOff>228600</xdr:colOff>
      <xdr:row>117</xdr:row>
      <xdr:rowOff>57150</xdr:rowOff>
    </xdr:to>
    <xdr:pic macro="[1]!DelRecord">
      <xdr:nvPicPr>
        <xdr:cNvPr id="2177" name="btnDel_117_201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91833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117</xdr:row>
      <xdr:rowOff>0</xdr:rowOff>
    </xdr:from>
    <xdr:to>
      <xdr:col>8</xdr:col>
      <xdr:colOff>228600</xdr:colOff>
      <xdr:row>118</xdr:row>
      <xdr:rowOff>57150</xdr:rowOff>
    </xdr:to>
    <xdr:pic macro="[1]!ViewRecord">
      <xdr:nvPicPr>
        <xdr:cNvPr id="2178" name="btnView_118_202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93548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117</xdr:row>
      <xdr:rowOff>0</xdr:rowOff>
    </xdr:from>
    <xdr:to>
      <xdr:col>9</xdr:col>
      <xdr:colOff>228600</xdr:colOff>
      <xdr:row>118</xdr:row>
      <xdr:rowOff>57150</xdr:rowOff>
    </xdr:to>
    <xdr:pic macro="[1]!EditRecord">
      <xdr:nvPicPr>
        <xdr:cNvPr id="2179" name="btnEdit_118_202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93548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117</xdr:row>
      <xdr:rowOff>0</xdr:rowOff>
    </xdr:from>
    <xdr:to>
      <xdr:col>10</xdr:col>
      <xdr:colOff>228600</xdr:colOff>
      <xdr:row>118</xdr:row>
      <xdr:rowOff>57150</xdr:rowOff>
    </xdr:to>
    <xdr:pic macro="[1]!DelRecord">
      <xdr:nvPicPr>
        <xdr:cNvPr id="2180" name="btnDel_118_202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93548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118</xdr:row>
      <xdr:rowOff>0</xdr:rowOff>
    </xdr:from>
    <xdr:to>
      <xdr:col>8</xdr:col>
      <xdr:colOff>228600</xdr:colOff>
      <xdr:row>119</xdr:row>
      <xdr:rowOff>57150</xdr:rowOff>
    </xdr:to>
    <xdr:pic macro="[1]!ViewRecord">
      <xdr:nvPicPr>
        <xdr:cNvPr id="2181" name="btnView_119_203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95262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118</xdr:row>
      <xdr:rowOff>0</xdr:rowOff>
    </xdr:from>
    <xdr:to>
      <xdr:col>9</xdr:col>
      <xdr:colOff>228600</xdr:colOff>
      <xdr:row>119</xdr:row>
      <xdr:rowOff>57150</xdr:rowOff>
    </xdr:to>
    <xdr:pic macro="[1]!EditRecord">
      <xdr:nvPicPr>
        <xdr:cNvPr id="2182" name="btnEdit_119_203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95262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118</xdr:row>
      <xdr:rowOff>0</xdr:rowOff>
    </xdr:from>
    <xdr:to>
      <xdr:col>10</xdr:col>
      <xdr:colOff>228600</xdr:colOff>
      <xdr:row>119</xdr:row>
      <xdr:rowOff>57150</xdr:rowOff>
    </xdr:to>
    <xdr:pic macro="[1]!DelRecord">
      <xdr:nvPicPr>
        <xdr:cNvPr id="2183" name="btnDel_119_20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95262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119</xdr:row>
      <xdr:rowOff>0</xdr:rowOff>
    </xdr:from>
    <xdr:to>
      <xdr:col>8</xdr:col>
      <xdr:colOff>228600</xdr:colOff>
      <xdr:row>120</xdr:row>
      <xdr:rowOff>57150</xdr:rowOff>
    </xdr:to>
    <xdr:pic macro="[1]!ViewRecord">
      <xdr:nvPicPr>
        <xdr:cNvPr id="2184" name="btnView_120_204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96977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119</xdr:row>
      <xdr:rowOff>0</xdr:rowOff>
    </xdr:from>
    <xdr:to>
      <xdr:col>9</xdr:col>
      <xdr:colOff>228600</xdr:colOff>
      <xdr:row>120</xdr:row>
      <xdr:rowOff>57150</xdr:rowOff>
    </xdr:to>
    <xdr:pic macro="[1]!EditRecord">
      <xdr:nvPicPr>
        <xdr:cNvPr id="2185" name="btnEdit_120_204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96977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119</xdr:row>
      <xdr:rowOff>0</xdr:rowOff>
    </xdr:from>
    <xdr:to>
      <xdr:col>10</xdr:col>
      <xdr:colOff>228600</xdr:colOff>
      <xdr:row>120</xdr:row>
      <xdr:rowOff>57150</xdr:rowOff>
    </xdr:to>
    <xdr:pic macro="[1]!DelRecord">
      <xdr:nvPicPr>
        <xdr:cNvPr id="2186" name="btnDel_120_204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96977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120</xdr:row>
      <xdr:rowOff>0</xdr:rowOff>
    </xdr:from>
    <xdr:to>
      <xdr:col>8</xdr:col>
      <xdr:colOff>228600</xdr:colOff>
      <xdr:row>121</xdr:row>
      <xdr:rowOff>57150</xdr:rowOff>
    </xdr:to>
    <xdr:pic macro="[1]!ViewRecord">
      <xdr:nvPicPr>
        <xdr:cNvPr id="2187" name="btnView_121_205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198691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120</xdr:row>
      <xdr:rowOff>0</xdr:rowOff>
    </xdr:from>
    <xdr:to>
      <xdr:col>9</xdr:col>
      <xdr:colOff>228600</xdr:colOff>
      <xdr:row>121</xdr:row>
      <xdr:rowOff>57150</xdr:rowOff>
    </xdr:to>
    <xdr:pic macro="[1]!EditRecord">
      <xdr:nvPicPr>
        <xdr:cNvPr id="2188" name="btnEdit_121_205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198691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120</xdr:row>
      <xdr:rowOff>0</xdr:rowOff>
    </xdr:from>
    <xdr:to>
      <xdr:col>10</xdr:col>
      <xdr:colOff>228600</xdr:colOff>
      <xdr:row>121</xdr:row>
      <xdr:rowOff>57150</xdr:rowOff>
    </xdr:to>
    <xdr:pic macro="[1]!DelRecord">
      <xdr:nvPicPr>
        <xdr:cNvPr id="2189" name="btnDel_121_205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198691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121</xdr:row>
      <xdr:rowOff>0</xdr:rowOff>
    </xdr:from>
    <xdr:to>
      <xdr:col>8</xdr:col>
      <xdr:colOff>228600</xdr:colOff>
      <xdr:row>122</xdr:row>
      <xdr:rowOff>57150</xdr:rowOff>
    </xdr:to>
    <xdr:pic macro="[1]!ViewRecord">
      <xdr:nvPicPr>
        <xdr:cNvPr id="2190" name="btnView_122_206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200406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121</xdr:row>
      <xdr:rowOff>0</xdr:rowOff>
    </xdr:from>
    <xdr:to>
      <xdr:col>9</xdr:col>
      <xdr:colOff>228600</xdr:colOff>
      <xdr:row>122</xdr:row>
      <xdr:rowOff>57150</xdr:rowOff>
    </xdr:to>
    <xdr:pic macro="[1]!EditRecord">
      <xdr:nvPicPr>
        <xdr:cNvPr id="2191" name="btnEdit_122_206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200406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121</xdr:row>
      <xdr:rowOff>0</xdr:rowOff>
    </xdr:from>
    <xdr:to>
      <xdr:col>10</xdr:col>
      <xdr:colOff>228600</xdr:colOff>
      <xdr:row>122</xdr:row>
      <xdr:rowOff>57150</xdr:rowOff>
    </xdr:to>
    <xdr:pic macro="[1]!DelRecord">
      <xdr:nvPicPr>
        <xdr:cNvPr id="2192" name="btnDel_122_206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200406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122</xdr:row>
      <xdr:rowOff>0</xdr:rowOff>
    </xdr:from>
    <xdr:to>
      <xdr:col>8</xdr:col>
      <xdr:colOff>228600</xdr:colOff>
      <xdr:row>123</xdr:row>
      <xdr:rowOff>57150</xdr:rowOff>
    </xdr:to>
    <xdr:pic macro="[1]!ViewRecord">
      <xdr:nvPicPr>
        <xdr:cNvPr id="2193" name="btnView_123_207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202120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122</xdr:row>
      <xdr:rowOff>0</xdr:rowOff>
    </xdr:from>
    <xdr:to>
      <xdr:col>9</xdr:col>
      <xdr:colOff>228600</xdr:colOff>
      <xdr:row>123</xdr:row>
      <xdr:rowOff>57150</xdr:rowOff>
    </xdr:to>
    <xdr:pic macro="[1]!EditRecord">
      <xdr:nvPicPr>
        <xdr:cNvPr id="2194" name="btnEdit_123_207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202120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122</xdr:row>
      <xdr:rowOff>0</xdr:rowOff>
    </xdr:from>
    <xdr:to>
      <xdr:col>10</xdr:col>
      <xdr:colOff>228600</xdr:colOff>
      <xdr:row>123</xdr:row>
      <xdr:rowOff>57150</xdr:rowOff>
    </xdr:to>
    <xdr:pic macro="[1]!DelRecord">
      <xdr:nvPicPr>
        <xdr:cNvPr id="2195" name="btnDel_123_207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202120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123</xdr:row>
      <xdr:rowOff>0</xdr:rowOff>
    </xdr:from>
    <xdr:to>
      <xdr:col>8</xdr:col>
      <xdr:colOff>228600</xdr:colOff>
      <xdr:row>124</xdr:row>
      <xdr:rowOff>57150</xdr:rowOff>
    </xdr:to>
    <xdr:pic macro="[1]!ViewRecord">
      <xdr:nvPicPr>
        <xdr:cNvPr id="2196" name="btnView_124_208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203835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123</xdr:row>
      <xdr:rowOff>0</xdr:rowOff>
    </xdr:from>
    <xdr:to>
      <xdr:col>9</xdr:col>
      <xdr:colOff>228600</xdr:colOff>
      <xdr:row>124</xdr:row>
      <xdr:rowOff>57150</xdr:rowOff>
    </xdr:to>
    <xdr:pic macro="[1]!EditRecord">
      <xdr:nvPicPr>
        <xdr:cNvPr id="2197" name="btnEdit_124_208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203835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123</xdr:row>
      <xdr:rowOff>0</xdr:rowOff>
    </xdr:from>
    <xdr:to>
      <xdr:col>10</xdr:col>
      <xdr:colOff>228600</xdr:colOff>
      <xdr:row>124</xdr:row>
      <xdr:rowOff>57150</xdr:rowOff>
    </xdr:to>
    <xdr:pic macro="[1]!DelRecord">
      <xdr:nvPicPr>
        <xdr:cNvPr id="2198" name="btnDel_124_208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203835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124</xdr:row>
      <xdr:rowOff>0</xdr:rowOff>
    </xdr:from>
    <xdr:to>
      <xdr:col>8</xdr:col>
      <xdr:colOff>228600</xdr:colOff>
      <xdr:row>125</xdr:row>
      <xdr:rowOff>57150</xdr:rowOff>
    </xdr:to>
    <xdr:pic macro="[1]!ViewRecord">
      <xdr:nvPicPr>
        <xdr:cNvPr id="2199" name="btnView_125_209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205549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124</xdr:row>
      <xdr:rowOff>0</xdr:rowOff>
    </xdr:from>
    <xdr:to>
      <xdr:col>9</xdr:col>
      <xdr:colOff>228600</xdr:colOff>
      <xdr:row>125</xdr:row>
      <xdr:rowOff>57150</xdr:rowOff>
    </xdr:to>
    <xdr:pic macro="[1]!EditRecord">
      <xdr:nvPicPr>
        <xdr:cNvPr id="2200" name="btnEdit_125_209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205549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124</xdr:row>
      <xdr:rowOff>0</xdr:rowOff>
    </xdr:from>
    <xdr:to>
      <xdr:col>10</xdr:col>
      <xdr:colOff>228600</xdr:colOff>
      <xdr:row>125</xdr:row>
      <xdr:rowOff>57150</xdr:rowOff>
    </xdr:to>
    <xdr:pic macro="[1]!DelRecord">
      <xdr:nvPicPr>
        <xdr:cNvPr id="2201" name="btnDel_125_209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205549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125</xdr:row>
      <xdr:rowOff>0</xdr:rowOff>
    </xdr:from>
    <xdr:to>
      <xdr:col>8</xdr:col>
      <xdr:colOff>228600</xdr:colOff>
      <xdr:row>126</xdr:row>
      <xdr:rowOff>57150</xdr:rowOff>
    </xdr:to>
    <xdr:pic macro="[1]!ViewRecord">
      <xdr:nvPicPr>
        <xdr:cNvPr id="2202" name="btnView_126_210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207264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125</xdr:row>
      <xdr:rowOff>0</xdr:rowOff>
    </xdr:from>
    <xdr:to>
      <xdr:col>9</xdr:col>
      <xdr:colOff>228600</xdr:colOff>
      <xdr:row>126</xdr:row>
      <xdr:rowOff>57150</xdr:rowOff>
    </xdr:to>
    <xdr:pic macro="[1]!EditRecord">
      <xdr:nvPicPr>
        <xdr:cNvPr id="2203" name="btnEdit_126_210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207264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125</xdr:row>
      <xdr:rowOff>0</xdr:rowOff>
    </xdr:from>
    <xdr:to>
      <xdr:col>10</xdr:col>
      <xdr:colOff>228600</xdr:colOff>
      <xdr:row>126</xdr:row>
      <xdr:rowOff>57150</xdr:rowOff>
    </xdr:to>
    <xdr:pic macro="[1]!DelRecord">
      <xdr:nvPicPr>
        <xdr:cNvPr id="2204" name="btnDel_126_210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207264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126</xdr:row>
      <xdr:rowOff>0</xdr:rowOff>
    </xdr:from>
    <xdr:to>
      <xdr:col>8</xdr:col>
      <xdr:colOff>228600</xdr:colOff>
      <xdr:row>127</xdr:row>
      <xdr:rowOff>57150</xdr:rowOff>
    </xdr:to>
    <xdr:pic macro="[1]!ViewRecord">
      <xdr:nvPicPr>
        <xdr:cNvPr id="2205" name="btnView_127_50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208978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126</xdr:row>
      <xdr:rowOff>0</xdr:rowOff>
    </xdr:from>
    <xdr:to>
      <xdr:col>9</xdr:col>
      <xdr:colOff>228600</xdr:colOff>
      <xdr:row>127</xdr:row>
      <xdr:rowOff>57150</xdr:rowOff>
    </xdr:to>
    <xdr:pic macro="[1]!EditRecord">
      <xdr:nvPicPr>
        <xdr:cNvPr id="2206" name="btnEdit_127_50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208978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126</xdr:row>
      <xdr:rowOff>0</xdr:rowOff>
    </xdr:from>
    <xdr:to>
      <xdr:col>10</xdr:col>
      <xdr:colOff>228600</xdr:colOff>
      <xdr:row>127</xdr:row>
      <xdr:rowOff>57150</xdr:rowOff>
    </xdr:to>
    <xdr:pic macro="[1]!DelRecord">
      <xdr:nvPicPr>
        <xdr:cNvPr id="2207" name="btnDel_127_50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208978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127</xdr:row>
      <xdr:rowOff>0</xdr:rowOff>
    </xdr:from>
    <xdr:to>
      <xdr:col>8</xdr:col>
      <xdr:colOff>228600</xdr:colOff>
      <xdr:row>128</xdr:row>
      <xdr:rowOff>57150</xdr:rowOff>
    </xdr:to>
    <xdr:pic macro="[1]!ViewRecord">
      <xdr:nvPicPr>
        <xdr:cNvPr id="2208" name="btnView_128_21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210693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127</xdr:row>
      <xdr:rowOff>0</xdr:rowOff>
    </xdr:from>
    <xdr:to>
      <xdr:col>9</xdr:col>
      <xdr:colOff>228600</xdr:colOff>
      <xdr:row>128</xdr:row>
      <xdr:rowOff>57150</xdr:rowOff>
    </xdr:to>
    <xdr:pic macro="[1]!EditRecord">
      <xdr:nvPicPr>
        <xdr:cNvPr id="2209" name="btnEdit_128_211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210693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127</xdr:row>
      <xdr:rowOff>0</xdr:rowOff>
    </xdr:from>
    <xdr:to>
      <xdr:col>10</xdr:col>
      <xdr:colOff>228600</xdr:colOff>
      <xdr:row>128</xdr:row>
      <xdr:rowOff>57150</xdr:rowOff>
    </xdr:to>
    <xdr:pic macro="[1]!DelRecord">
      <xdr:nvPicPr>
        <xdr:cNvPr id="2210" name="btnDel_128_211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210693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128</xdr:row>
      <xdr:rowOff>0</xdr:rowOff>
    </xdr:from>
    <xdr:to>
      <xdr:col>8</xdr:col>
      <xdr:colOff>228600</xdr:colOff>
      <xdr:row>129</xdr:row>
      <xdr:rowOff>57150</xdr:rowOff>
    </xdr:to>
    <xdr:pic macro="[1]!ViewRecord">
      <xdr:nvPicPr>
        <xdr:cNvPr id="2211" name="btnView_129_212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212407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128</xdr:row>
      <xdr:rowOff>0</xdr:rowOff>
    </xdr:from>
    <xdr:to>
      <xdr:col>9</xdr:col>
      <xdr:colOff>228600</xdr:colOff>
      <xdr:row>129</xdr:row>
      <xdr:rowOff>57150</xdr:rowOff>
    </xdr:to>
    <xdr:pic macro="[1]!EditRecord">
      <xdr:nvPicPr>
        <xdr:cNvPr id="2212" name="btnEdit_129_212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212407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128</xdr:row>
      <xdr:rowOff>0</xdr:rowOff>
    </xdr:from>
    <xdr:to>
      <xdr:col>10</xdr:col>
      <xdr:colOff>228600</xdr:colOff>
      <xdr:row>129</xdr:row>
      <xdr:rowOff>57150</xdr:rowOff>
    </xdr:to>
    <xdr:pic macro="[1]!DelRecord">
      <xdr:nvPicPr>
        <xdr:cNvPr id="2213" name="btnDel_129_212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212407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129</xdr:row>
      <xdr:rowOff>0</xdr:rowOff>
    </xdr:from>
    <xdr:to>
      <xdr:col>8</xdr:col>
      <xdr:colOff>228600</xdr:colOff>
      <xdr:row>130</xdr:row>
      <xdr:rowOff>57150</xdr:rowOff>
    </xdr:to>
    <xdr:pic macro="[1]!ViewRecord">
      <xdr:nvPicPr>
        <xdr:cNvPr id="2214" name="btnView_130_213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214122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129</xdr:row>
      <xdr:rowOff>0</xdr:rowOff>
    </xdr:from>
    <xdr:to>
      <xdr:col>9</xdr:col>
      <xdr:colOff>228600</xdr:colOff>
      <xdr:row>130</xdr:row>
      <xdr:rowOff>57150</xdr:rowOff>
    </xdr:to>
    <xdr:pic macro="[1]!EditRecord">
      <xdr:nvPicPr>
        <xdr:cNvPr id="2215" name="btnEdit_130_213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214122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129</xdr:row>
      <xdr:rowOff>0</xdr:rowOff>
    </xdr:from>
    <xdr:to>
      <xdr:col>10</xdr:col>
      <xdr:colOff>228600</xdr:colOff>
      <xdr:row>130</xdr:row>
      <xdr:rowOff>57150</xdr:rowOff>
    </xdr:to>
    <xdr:pic macro="[1]!DelRecord">
      <xdr:nvPicPr>
        <xdr:cNvPr id="2216" name="btnDel_130_21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214122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130</xdr:row>
      <xdr:rowOff>0</xdr:rowOff>
    </xdr:from>
    <xdr:to>
      <xdr:col>8</xdr:col>
      <xdr:colOff>228600</xdr:colOff>
      <xdr:row>131</xdr:row>
      <xdr:rowOff>57150</xdr:rowOff>
    </xdr:to>
    <xdr:pic macro="[1]!ViewRecord">
      <xdr:nvPicPr>
        <xdr:cNvPr id="2217" name="btnView_131_214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215836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130</xdr:row>
      <xdr:rowOff>0</xdr:rowOff>
    </xdr:from>
    <xdr:to>
      <xdr:col>9</xdr:col>
      <xdr:colOff>228600</xdr:colOff>
      <xdr:row>131</xdr:row>
      <xdr:rowOff>57150</xdr:rowOff>
    </xdr:to>
    <xdr:pic macro="[1]!EditRecord">
      <xdr:nvPicPr>
        <xdr:cNvPr id="2218" name="btnEdit_131_214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215836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130</xdr:row>
      <xdr:rowOff>0</xdr:rowOff>
    </xdr:from>
    <xdr:to>
      <xdr:col>10</xdr:col>
      <xdr:colOff>228600</xdr:colOff>
      <xdr:row>131</xdr:row>
      <xdr:rowOff>57150</xdr:rowOff>
    </xdr:to>
    <xdr:pic macro="[1]!DelRecord">
      <xdr:nvPicPr>
        <xdr:cNvPr id="2219" name="btnDel_131_214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215836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131</xdr:row>
      <xdr:rowOff>0</xdr:rowOff>
    </xdr:from>
    <xdr:to>
      <xdr:col>8</xdr:col>
      <xdr:colOff>228600</xdr:colOff>
      <xdr:row>132</xdr:row>
      <xdr:rowOff>57150</xdr:rowOff>
    </xdr:to>
    <xdr:pic macro="[1]!ViewRecord">
      <xdr:nvPicPr>
        <xdr:cNvPr id="2220" name="btnView_132_215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217551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228600</xdr:colOff>
      <xdr:row>132</xdr:row>
      <xdr:rowOff>57150</xdr:rowOff>
    </xdr:to>
    <xdr:pic macro="[1]!EditRecord">
      <xdr:nvPicPr>
        <xdr:cNvPr id="2221" name="btnEdit_132_215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217551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131</xdr:row>
      <xdr:rowOff>0</xdr:rowOff>
    </xdr:from>
    <xdr:to>
      <xdr:col>10</xdr:col>
      <xdr:colOff>228600</xdr:colOff>
      <xdr:row>132</xdr:row>
      <xdr:rowOff>57150</xdr:rowOff>
    </xdr:to>
    <xdr:pic macro="[1]!DelRecord">
      <xdr:nvPicPr>
        <xdr:cNvPr id="2222" name="btnDel_132_215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217551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132</xdr:row>
      <xdr:rowOff>0</xdr:rowOff>
    </xdr:from>
    <xdr:to>
      <xdr:col>8</xdr:col>
      <xdr:colOff>228600</xdr:colOff>
      <xdr:row>133</xdr:row>
      <xdr:rowOff>57150</xdr:rowOff>
    </xdr:to>
    <xdr:pic macro="[1]!ViewRecord">
      <xdr:nvPicPr>
        <xdr:cNvPr id="2223" name="btnView_133_216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105525" y="219265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132</xdr:row>
      <xdr:rowOff>0</xdr:rowOff>
    </xdr:from>
    <xdr:to>
      <xdr:col>9</xdr:col>
      <xdr:colOff>228600</xdr:colOff>
      <xdr:row>133</xdr:row>
      <xdr:rowOff>57150</xdr:rowOff>
    </xdr:to>
    <xdr:pic macro="[1]!EditRecord">
      <xdr:nvPicPr>
        <xdr:cNvPr id="2224" name="btnEdit_133_216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486525" y="219265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132</xdr:row>
      <xdr:rowOff>0</xdr:rowOff>
    </xdr:from>
    <xdr:to>
      <xdr:col>10</xdr:col>
      <xdr:colOff>228600</xdr:colOff>
      <xdr:row>133</xdr:row>
      <xdr:rowOff>57150</xdr:rowOff>
    </xdr:to>
    <xdr:pic macro="[1]!DelRecord">
      <xdr:nvPicPr>
        <xdr:cNvPr id="2225" name="btnDel_133_216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848475" y="21926550"/>
          <a:ext cx="228600" cy="228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15</xdr:row>
      <xdr:rowOff>47625</xdr:rowOff>
    </xdr:from>
    <xdr:to>
      <xdr:col>2</xdr:col>
      <xdr:colOff>180976</xdr:colOff>
      <xdr:row>17</xdr:row>
      <xdr:rowOff>9525</xdr:rowOff>
    </xdr:to>
    <xdr:grpSp>
      <xdr:nvGrpSpPr>
        <xdr:cNvPr id="2" name="Group 1">
          <a:extLst>
            <a:ext uri="{FF2B5EF4-FFF2-40B4-BE49-F238E27FC236}">
              <a16:creationId xmlns="" xmlns:a16="http://schemas.microsoft.com/office/drawing/2014/main" id="{FE036B99-B18A-471F-A10F-4A5403CFB2C1}"/>
            </a:ext>
          </a:extLst>
        </xdr:cNvPr>
        <xdr:cNvGrpSpPr/>
      </xdr:nvGrpSpPr>
      <xdr:grpSpPr>
        <a:xfrm>
          <a:off x="333375" y="2105025"/>
          <a:ext cx="1390651" cy="304800"/>
          <a:chOff x="333375" y="2219325"/>
          <a:chExt cx="1390651" cy="323850"/>
        </a:xfrm>
      </xdr:grpSpPr>
      <xdr:sp macro="[1]!SaveRecord" textlink="">
        <xdr:nvSpPr>
          <xdr:cNvPr id="3" name="Rectangle: Rounded Corners 2">
            <a:extLst>
              <a:ext uri="{FF2B5EF4-FFF2-40B4-BE49-F238E27FC236}">
                <a16:creationId xmlns="" xmlns:a16="http://schemas.microsoft.com/office/drawing/2014/main" id="{A149078A-2E09-439E-A494-6ACF565825B1}"/>
              </a:ext>
            </a:extLst>
          </xdr:cNvPr>
          <xdr:cNvSpPr/>
        </xdr:nvSpPr>
        <xdr:spPr>
          <a:xfrm>
            <a:off x="333375" y="2219325"/>
            <a:ext cx="628650" cy="323850"/>
          </a:xfrm>
          <a:prstGeom prst="roundRect">
            <a:avLst/>
          </a:prstGeom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CN" altLang="en-US" sz="1100" b="1"/>
              <a:t>保    存</a:t>
            </a:r>
          </a:p>
        </xdr:txBody>
      </xdr:sp>
      <xdr:sp macro="[1]!DeleteActiveSheet" textlink="">
        <xdr:nvSpPr>
          <xdr:cNvPr id="4" name="Rectangle: Rounded Corners 3">
            <a:extLst>
              <a:ext uri="{FF2B5EF4-FFF2-40B4-BE49-F238E27FC236}">
                <a16:creationId xmlns="" xmlns:a16="http://schemas.microsoft.com/office/drawing/2014/main" id="{54AECA77-CE70-4520-8CCF-0F2617313DDA}"/>
              </a:ext>
            </a:extLst>
          </xdr:cNvPr>
          <xdr:cNvSpPr/>
        </xdr:nvSpPr>
        <xdr:spPr>
          <a:xfrm>
            <a:off x="1057276" y="2219325"/>
            <a:ext cx="666750" cy="323850"/>
          </a:xfrm>
          <a:prstGeom prst="roundRect">
            <a:avLst/>
          </a:prstGeom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CN" altLang="en-US" sz="1100" b="1"/>
              <a:t>关    闭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457200</xdr:colOff>
      <xdr:row>0</xdr:row>
      <xdr:rowOff>0</xdr:rowOff>
    </xdr:from>
    <xdr:to>
      <xdr:col>11</xdr:col>
      <xdr:colOff>400050</xdr:colOff>
      <xdr:row>0</xdr:row>
      <xdr:rowOff>323850</xdr:rowOff>
    </xdr:to>
    <xdr:sp macro="[1]!SaveRecord" textlink="">
      <xdr:nvSpPr>
        <xdr:cNvPr id="3" name="Rectangle: Rounded Corners 2">
          <a:extLst>
            <a:ext uri="{FF2B5EF4-FFF2-40B4-BE49-F238E27FC236}">
              <a16:creationId xmlns="" xmlns:a16="http://schemas.microsoft.com/office/drawing/2014/main" id="{AA3E4F3C-C5DB-47B7-988D-B6E649722EA7}"/>
            </a:ext>
          </a:extLst>
        </xdr:cNvPr>
        <xdr:cNvSpPr/>
      </xdr:nvSpPr>
      <xdr:spPr>
        <a:xfrm>
          <a:off x="6629400" y="0"/>
          <a:ext cx="628650" cy="323850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CN" altLang="en-US" sz="1100" b="1"/>
            <a:t>导    入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ExcelAPInet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definedNames>
      <definedName name="DeleteActiveSheet"/>
      <definedName name="DelRecord"/>
      <definedName name="EditRecord"/>
      <definedName name="NewRecord"/>
      <definedName name="NewRecordApply"/>
      <definedName name="QueryforAdmin"/>
      <definedName name="QueryforAdminApply"/>
      <definedName name="Reset"/>
      <definedName name="SaveRecord"/>
      <definedName name="ViewRecord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 tint="-0.249977111117893"/>
  </sheetPr>
  <dimension ref="A1:M8"/>
  <sheetViews>
    <sheetView workbookViewId="0">
      <selection activeCell="A9" sqref="A9"/>
    </sheetView>
  </sheetViews>
  <sheetFormatPr defaultRowHeight="13.5"/>
  <cols>
    <col min="1" max="1" width="8.875" customWidth="1"/>
    <col min="2" max="2" width="9.5" customWidth="1"/>
    <col min="3" max="3" width="13.125" style="18" customWidth="1"/>
    <col min="4" max="4" width="9" customWidth="1"/>
    <col min="5" max="5" width="7.75" customWidth="1"/>
    <col min="6" max="6" width="19.125" customWidth="1"/>
    <col min="7" max="7" width="2.625" customWidth="1"/>
    <col min="8" max="8" width="11.875" customWidth="1"/>
    <col min="9" max="9" width="5.625" customWidth="1"/>
    <col min="10" max="11" width="5" customWidth="1"/>
  </cols>
  <sheetData>
    <row r="1" spans="1:13">
      <c r="A1" s="2" t="str">
        <f>_xll.QueryTable("MD-B")</f>
        <v>MD-B</v>
      </c>
      <c r="B1" s="2"/>
      <c r="C1" s="15"/>
      <c r="D1" s="2"/>
      <c r="E1" s="2"/>
      <c r="F1" s="2"/>
      <c r="G1" s="2"/>
      <c r="H1" s="2"/>
      <c r="I1" s="2"/>
      <c r="J1" s="2"/>
      <c r="K1" s="2"/>
      <c r="M1" s="10"/>
    </row>
    <row r="2" spans="1:13">
      <c r="A2" s="2" t="str">
        <f>_xll.FilterField(A1,"申请人",B6)</f>
        <v/>
      </c>
      <c r="C2" s="15"/>
      <c r="D2" s="2"/>
      <c r="E2" s="2"/>
      <c r="F2" s="2"/>
      <c r="G2" s="2"/>
      <c r="H2" s="2"/>
      <c r="I2" s="2"/>
      <c r="J2" s="2"/>
      <c r="K2" s="2"/>
      <c r="M2" s="9"/>
    </row>
    <row r="3" spans="1:13">
      <c r="A3" s="35" t="str">
        <f>_xll.FilterField(A1,"申请日期",D6,"between",F6)</f>
        <v>MD-B.申请日期 between @MD-B.申请日期 and @MD-B.申请日期2</v>
      </c>
      <c r="B3" s="35"/>
      <c r="C3" s="35"/>
      <c r="D3" s="35"/>
      <c r="E3" s="35"/>
      <c r="F3" s="35"/>
      <c r="G3" s="35"/>
      <c r="H3" s="35"/>
      <c r="I3" s="35"/>
      <c r="J3" s="35"/>
      <c r="K3" s="2"/>
      <c r="M3" s="9"/>
    </row>
    <row r="4" spans="1:13">
      <c r="A4" s="2"/>
      <c r="B4" s="2"/>
      <c r="C4" s="15"/>
      <c r="D4" s="2"/>
      <c r="E4" s="2"/>
      <c r="F4" s="2"/>
      <c r="G4" s="2"/>
      <c r="H4" s="2"/>
      <c r="I4" s="2"/>
      <c r="J4" s="2"/>
      <c r="K4" s="2"/>
      <c r="M4" s="9"/>
    </row>
    <row r="5" spans="1:13" ht="16.5">
      <c r="A5" s="36" t="str">
        <f>_xll.WhereAnd(A2,_xll.WhereOr(A3,A4))</f>
        <v>( and (MD-B.申请日期 between @MD-B.申请日期 and @MD-B.申请日期2))</v>
      </c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3" ht="16.5">
      <c r="A6" s="4" t="s">
        <v>16</v>
      </c>
      <c r="C6" s="16" t="s">
        <v>17</v>
      </c>
      <c r="D6" s="20">
        <v>42370</v>
      </c>
      <c r="E6" s="7" t="s">
        <v>18</v>
      </c>
      <c r="F6" s="20">
        <v>43160</v>
      </c>
      <c r="G6" s="7"/>
      <c r="H6" s="7"/>
      <c r="I6" s="4"/>
      <c r="J6" s="4"/>
      <c r="K6" s="4"/>
    </row>
    <row r="7" spans="1:13" ht="16.5">
      <c r="A7" s="4"/>
      <c r="B7" s="6"/>
      <c r="C7" s="16"/>
      <c r="D7" s="7"/>
      <c r="E7" s="7"/>
      <c r="F7" s="7"/>
      <c r="G7" s="7"/>
      <c r="H7" s="7"/>
      <c r="I7" s="4"/>
      <c r="J7" s="4"/>
      <c r="K7" s="4"/>
    </row>
    <row r="8" spans="1:13" ht="16.5">
      <c r="A8" s="8" t="str">
        <f>_xll.QueryField("编码")</f>
        <v>编码</v>
      </c>
      <c r="B8" s="8" t="str">
        <f>_xll.QueryField("申请人")</f>
        <v>申请人</v>
      </c>
      <c r="C8" s="17" t="str">
        <f>_xll.QueryField("申请日期")</f>
        <v>申请日期</v>
      </c>
      <c r="D8" s="8" t="str">
        <f>_xll.QueryField("数量")</f>
        <v>数量</v>
      </c>
      <c r="E8" s="8" t="str">
        <f>_xll.QueryField("创建人")</f>
        <v>创建人</v>
      </c>
      <c r="F8" s="8" t="str">
        <f>_xll.QueryField("创建时间")</f>
        <v>创建时间</v>
      </c>
      <c r="G8" s="8" t="str">
        <f>_xll.QueryField("修改人")</f>
        <v>修改人</v>
      </c>
      <c r="H8" s="8" t="str">
        <f>_xll.QueryField("修改时间")</f>
        <v>修改时间</v>
      </c>
      <c r="I8" s="37" t="s">
        <v>11</v>
      </c>
      <c r="J8" s="37"/>
      <c r="K8" s="37"/>
    </row>
  </sheetData>
  <mergeCells count="3">
    <mergeCell ref="A3:J3"/>
    <mergeCell ref="A5:K5"/>
    <mergeCell ref="I8:K8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 tint="-0.249977111117893"/>
  </sheetPr>
  <dimension ref="A1:H19"/>
  <sheetViews>
    <sheetView topLeftCell="A4" workbookViewId="0">
      <selection activeCell="B8" sqref="B8"/>
    </sheetView>
  </sheetViews>
  <sheetFormatPr defaultRowHeight="13.5"/>
  <cols>
    <col min="2" max="2" width="11.25" customWidth="1"/>
  </cols>
  <sheetData>
    <row r="1" spans="1:8" hidden="1">
      <c r="A1" t="str">
        <f ca="1">_xll.SetForm(A1:H15)</f>
        <v>A1:H15</v>
      </c>
      <c r="B1" t="str">
        <f>_xll.SetTable("MD-B")</f>
        <v>MD-B</v>
      </c>
      <c r="C1">
        <f>_xll.SetId(1)</f>
        <v>1</v>
      </c>
    </row>
    <row r="2" spans="1:8" hidden="1"/>
    <row r="3" spans="1:8" hidden="1">
      <c r="A3" t="str">
        <f>_xll.SetValue("编码",B6)</f>
        <v>编码,@编码</v>
      </c>
      <c r="B3" t="str">
        <f>_xll.SetValue("申请人",B4)</f>
        <v>申请人,@申请人</v>
      </c>
      <c r="C3" t="str">
        <f>_xll.SetValue("数量",B10)</f>
        <v>数量,@数量</v>
      </c>
      <c r="D3" t="str">
        <f>_xll.SetValue("申请日期",B5)</f>
        <v>申请日期,@申请日期</v>
      </c>
      <c r="E3" t="str">
        <f>_xll.SetValue("创建人",B11)</f>
        <v>创建人,@创建人</v>
      </c>
      <c r="F3" t="str">
        <f>_xll.SetValue("创建时间",B12)</f>
        <v>创建时间,@创建时间</v>
      </c>
      <c r="G3" t="str">
        <f>_xll.SetValue("修改人",B13)</f>
        <v>修改人,@修改人</v>
      </c>
      <c r="H3" t="str">
        <f>_xll.SetValue("修改时间",B14)</f>
        <v>修改时间,@修改时间</v>
      </c>
    </row>
    <row r="4" spans="1:8">
      <c r="A4" s="11" t="s">
        <v>8</v>
      </c>
      <c r="B4" s="12"/>
    </row>
    <row r="5" spans="1:8">
      <c r="A5" s="11" t="s">
        <v>9</v>
      </c>
      <c r="B5" s="14"/>
    </row>
    <row r="6" spans="1:8">
      <c r="A6" s="1" t="s">
        <v>3</v>
      </c>
      <c r="B6" s="12"/>
    </row>
    <row r="7" spans="1:8">
      <c r="A7" s="1" t="s">
        <v>4</v>
      </c>
      <c r="B7" s="13" t="str">
        <f>_xll.GetValue(B6,"品名")</f>
        <v>组织不存在或找不到符合条件的记录</v>
      </c>
    </row>
    <row r="8" spans="1:8">
      <c r="A8" s="1" t="s">
        <v>5</v>
      </c>
      <c r="B8" s="13" t="str">
        <f>_xll.GetValue(B6,"规格/型号")</f>
        <v>组织不存在或找不到符合条件的记录</v>
      </c>
    </row>
    <row r="9" spans="1:8">
      <c r="A9" s="1" t="s">
        <v>6</v>
      </c>
      <c r="B9" s="13" t="str">
        <f>_xll.GetValue(B6,"单位")</f>
        <v>组织不存在或找不到符合条件的记录</v>
      </c>
    </row>
    <row r="10" spans="1:8">
      <c r="A10" s="1" t="s">
        <v>7</v>
      </c>
      <c r="B10" s="12"/>
    </row>
    <row r="11" spans="1:8">
      <c r="A11" s="1" t="s">
        <v>12</v>
      </c>
      <c r="B11" s="19"/>
    </row>
    <row r="12" spans="1:8">
      <c r="A12" s="1" t="s">
        <v>13</v>
      </c>
      <c r="B12" s="19"/>
    </row>
    <row r="13" spans="1:8">
      <c r="A13" s="1" t="s">
        <v>14</v>
      </c>
      <c r="B13" s="19"/>
    </row>
    <row r="14" spans="1:8">
      <c r="A14" s="1" t="s">
        <v>15</v>
      </c>
      <c r="B14" s="19"/>
    </row>
    <row r="19" spans="7:7">
      <c r="G19" t="s">
        <v>10</v>
      </c>
    </row>
  </sheetData>
  <phoneticPr fontId="1" type="noConversion"/>
  <dataValidations count="1">
    <dataValidation type="date" allowBlank="1" showInputMessage="1" showErrorMessage="1" sqref="B5">
      <formula1>42736</formula1>
      <formula2>109939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 tint="-0.249977111117893"/>
  </sheetPr>
  <dimension ref="A1:M133"/>
  <sheetViews>
    <sheetView tabSelected="1" topLeftCell="A6" workbookViewId="0">
      <selection activeCell="D16" sqref="D16"/>
    </sheetView>
  </sheetViews>
  <sheetFormatPr defaultRowHeight="13.5"/>
  <cols>
    <col min="1" max="1" width="9.75" customWidth="1"/>
    <col min="2" max="2" width="9.625" customWidth="1"/>
    <col min="3" max="3" width="14.5" customWidth="1"/>
    <col min="4" max="5" width="9.625" customWidth="1"/>
    <col min="9" max="9" width="5" customWidth="1"/>
    <col min="10" max="10" width="4.75" customWidth="1"/>
    <col min="11" max="11" width="4.5" customWidth="1"/>
  </cols>
  <sheetData>
    <row r="1" spans="1:13" hidden="1">
      <c r="A1" s="2" t="str">
        <f>_xll.QueryTable("MD-A")</f>
        <v>MD-A</v>
      </c>
      <c r="B1" s="2"/>
      <c r="C1" s="2"/>
      <c r="D1" s="2"/>
      <c r="E1" s="2"/>
      <c r="F1" s="2"/>
      <c r="G1" s="2"/>
      <c r="H1" s="2"/>
      <c r="I1" s="2"/>
      <c r="M1" s="10"/>
    </row>
    <row r="2" spans="1:13" hidden="1">
      <c r="A2" s="2" t="str">
        <f>_xll.FilterField(A1,"编码",B7)</f>
        <v/>
      </c>
      <c r="B2" s="2" t="str">
        <f>_xll.FilterField(A1,"品名",B6,"Like")</f>
        <v/>
      </c>
      <c r="C2" s="2"/>
      <c r="D2" s="2"/>
      <c r="E2" s="2"/>
      <c r="F2" s="2"/>
      <c r="G2" s="2"/>
      <c r="H2" s="2"/>
      <c r="I2" s="2"/>
      <c r="M2" s="9"/>
    </row>
    <row r="3" spans="1:13" hidden="1">
      <c r="A3" s="35" t="str">
        <f>_xll.FilterField(A1,"数量",D6,"between",D7)</f>
        <v/>
      </c>
      <c r="B3" s="35"/>
      <c r="C3" s="35"/>
      <c r="D3" s="35"/>
      <c r="E3" s="35"/>
      <c r="F3" s="35"/>
      <c r="G3" s="35"/>
      <c r="H3" s="35"/>
      <c r="I3" s="2"/>
      <c r="M3" s="9"/>
    </row>
    <row r="4" spans="1:13" hidden="1">
      <c r="A4" s="2"/>
      <c r="B4" s="2"/>
      <c r="C4" s="2"/>
      <c r="D4" s="2"/>
      <c r="E4" s="2"/>
      <c r="F4" s="2"/>
      <c r="G4" s="2"/>
      <c r="H4" s="2"/>
      <c r="I4" s="2"/>
      <c r="M4" s="9"/>
    </row>
    <row r="5" spans="1:13" ht="16.5" hidden="1">
      <c r="A5" s="36" t="str">
        <f>_xll.WhereAnd(A2,B2,_xll.WhereOr(A3,A4))</f>
        <v>( and  and ())</v>
      </c>
      <c r="B5" s="36"/>
      <c r="C5" s="36"/>
      <c r="D5" s="36"/>
      <c r="E5" s="36"/>
      <c r="F5" s="36"/>
      <c r="G5" s="36"/>
      <c r="H5" s="36"/>
      <c r="I5" s="36"/>
      <c r="J5" s="3"/>
      <c r="K5" s="3"/>
    </row>
    <row r="6" spans="1:13" ht="16.5">
      <c r="A6" s="4" t="s">
        <v>135</v>
      </c>
      <c r="C6" s="4" t="s">
        <v>1</v>
      </c>
      <c r="D6" s="5"/>
      <c r="E6" s="4"/>
      <c r="F6" s="7"/>
      <c r="G6" s="4"/>
      <c r="H6" s="4"/>
      <c r="I6" s="4"/>
      <c r="J6" s="4"/>
      <c r="K6" s="4"/>
    </row>
    <row r="7" spans="1:13" ht="16.5">
      <c r="A7" s="4" t="s">
        <v>0</v>
      </c>
      <c r="C7" s="4" t="s">
        <v>2</v>
      </c>
      <c r="D7" s="5"/>
      <c r="E7" s="4"/>
      <c r="F7" s="7"/>
      <c r="G7" s="4"/>
      <c r="H7" s="4"/>
      <c r="I7" s="4"/>
      <c r="J7" s="4"/>
      <c r="K7" s="4"/>
    </row>
    <row r="8" spans="1:13" ht="16.5">
      <c r="A8" s="4"/>
      <c r="B8" s="6"/>
      <c r="C8" s="4"/>
      <c r="D8" s="4"/>
      <c r="E8" s="4"/>
      <c r="F8" s="7"/>
      <c r="G8" s="4"/>
      <c r="H8" s="4"/>
      <c r="I8" s="4"/>
      <c r="J8" s="4"/>
      <c r="K8" s="4"/>
    </row>
    <row r="9" spans="1:13" ht="16.5">
      <c r="A9" s="8" t="str">
        <f>_xll.QueryField("编码")</f>
        <v>编码</v>
      </c>
      <c r="B9" s="8" t="str">
        <f>_xll.QueryField("品名")</f>
        <v>品名</v>
      </c>
      <c r="C9" s="8" t="str">
        <f>_xll.QueryField("规格/型号")</f>
        <v>规格/型号</v>
      </c>
      <c r="D9" s="8" t="str">
        <f>_xll.QueryField("品牌")</f>
        <v>品牌</v>
      </c>
      <c r="E9" s="8" t="str">
        <f>_xll.QueryField("单位")</f>
        <v>单位</v>
      </c>
      <c r="F9" s="8" t="str">
        <f>_xll.QueryField("数量")</f>
        <v>数量</v>
      </c>
      <c r="G9" s="8" t="str">
        <f>_xll.QueryField("单价")</f>
        <v>单价</v>
      </c>
      <c r="H9" s="8" t="str">
        <f>_xll.QueryField("金额")</f>
        <v>金额</v>
      </c>
      <c r="I9" s="38" t="s">
        <v>11</v>
      </c>
      <c r="J9" s="39"/>
      <c r="K9" s="40"/>
    </row>
    <row r="10" spans="1:13">
      <c r="A10" t="s">
        <v>23</v>
      </c>
      <c r="B10" t="s">
        <v>136</v>
      </c>
      <c r="C10" t="s">
        <v>137</v>
      </c>
      <c r="E10" t="s">
        <v>138</v>
      </c>
      <c r="F10">
        <v>109</v>
      </c>
      <c r="G10">
        <v>300</v>
      </c>
      <c r="H10">
        <v>32700</v>
      </c>
    </row>
    <row r="11" spans="1:13">
      <c r="A11" t="s">
        <v>27</v>
      </c>
      <c r="B11" t="s">
        <v>141</v>
      </c>
      <c r="C11" t="s">
        <v>142</v>
      </c>
      <c r="E11" t="s">
        <v>20</v>
      </c>
      <c r="F11">
        <v>18</v>
      </c>
      <c r="G11">
        <v>3.5</v>
      </c>
      <c r="H11">
        <v>63</v>
      </c>
    </row>
    <row r="12" spans="1:13">
      <c r="A12" t="s">
        <v>31</v>
      </c>
      <c r="B12" t="s">
        <v>143</v>
      </c>
      <c r="C12" t="s">
        <v>144</v>
      </c>
      <c r="E12" t="s">
        <v>20</v>
      </c>
      <c r="F12">
        <v>45</v>
      </c>
      <c r="G12">
        <v>0</v>
      </c>
      <c r="H12">
        <v>0</v>
      </c>
    </row>
    <row r="13" spans="1:13">
      <c r="A13" t="s">
        <v>34</v>
      </c>
      <c r="B13" t="s">
        <v>145</v>
      </c>
      <c r="C13" t="s">
        <v>146</v>
      </c>
      <c r="E13" t="s">
        <v>20</v>
      </c>
      <c r="F13">
        <v>45</v>
      </c>
      <c r="G13">
        <v>0</v>
      </c>
      <c r="H13">
        <v>0</v>
      </c>
    </row>
    <row r="14" spans="1:13">
      <c r="A14" t="s">
        <v>37</v>
      </c>
      <c r="B14" t="s">
        <v>147</v>
      </c>
      <c r="C14" t="s">
        <v>148</v>
      </c>
      <c r="E14" t="s">
        <v>20</v>
      </c>
      <c r="F14">
        <v>9</v>
      </c>
      <c r="G14">
        <v>0</v>
      </c>
      <c r="H14">
        <v>0</v>
      </c>
    </row>
    <row r="15" spans="1:13">
      <c r="A15" t="s">
        <v>40</v>
      </c>
      <c r="B15" t="s">
        <v>149</v>
      </c>
      <c r="C15">
        <v>368</v>
      </c>
      <c r="E15" t="s">
        <v>20</v>
      </c>
      <c r="F15">
        <v>9</v>
      </c>
      <c r="G15">
        <v>0</v>
      </c>
      <c r="H15">
        <v>0</v>
      </c>
    </row>
    <row r="16" spans="1:13">
      <c r="A16" t="s">
        <v>43</v>
      </c>
      <c r="B16" t="s">
        <v>150</v>
      </c>
      <c r="C16" t="s">
        <v>151</v>
      </c>
      <c r="E16" t="s">
        <v>20</v>
      </c>
      <c r="F16">
        <v>11</v>
      </c>
      <c r="G16">
        <v>0</v>
      </c>
      <c r="H16">
        <v>0</v>
      </c>
    </row>
    <row r="17" spans="1:8">
      <c r="A17" t="s">
        <v>46</v>
      </c>
      <c r="B17" t="s">
        <v>152</v>
      </c>
      <c r="C17" t="s">
        <v>153</v>
      </c>
      <c r="E17" t="s">
        <v>19</v>
      </c>
      <c r="F17">
        <v>9</v>
      </c>
      <c r="G17">
        <v>0</v>
      </c>
      <c r="H17">
        <v>0</v>
      </c>
    </row>
    <row r="18" spans="1:8">
      <c r="A18" t="s">
        <v>50</v>
      </c>
      <c r="B18" t="s">
        <v>154</v>
      </c>
      <c r="C18" t="s">
        <v>155</v>
      </c>
      <c r="E18" t="s">
        <v>53</v>
      </c>
      <c r="F18">
        <v>9</v>
      </c>
      <c r="G18">
        <v>0</v>
      </c>
      <c r="H18">
        <v>0</v>
      </c>
    </row>
    <row r="19" spans="1:8">
      <c r="A19" t="s">
        <v>54</v>
      </c>
      <c r="B19" t="s">
        <v>156</v>
      </c>
      <c r="C19" t="s">
        <v>157</v>
      </c>
      <c r="E19" t="s">
        <v>20</v>
      </c>
      <c r="F19">
        <v>9</v>
      </c>
      <c r="G19">
        <v>0</v>
      </c>
      <c r="H19">
        <v>0</v>
      </c>
    </row>
    <row r="20" spans="1:8">
      <c r="A20" t="s">
        <v>57</v>
      </c>
      <c r="B20" t="s">
        <v>158</v>
      </c>
      <c r="C20" t="s">
        <v>159</v>
      </c>
      <c r="E20" t="s">
        <v>20</v>
      </c>
      <c r="F20">
        <v>9</v>
      </c>
      <c r="G20">
        <v>0</v>
      </c>
      <c r="H20">
        <v>0</v>
      </c>
    </row>
    <row r="21" spans="1:8">
      <c r="A21" t="s">
        <v>60</v>
      </c>
      <c r="B21" t="s">
        <v>160</v>
      </c>
      <c r="C21" t="s">
        <v>161</v>
      </c>
      <c r="E21" t="s">
        <v>53</v>
      </c>
      <c r="F21">
        <v>50</v>
      </c>
      <c r="G21">
        <v>0</v>
      </c>
      <c r="H21">
        <v>0</v>
      </c>
    </row>
    <row r="22" spans="1:8">
      <c r="A22" t="s">
        <v>162</v>
      </c>
      <c r="B22" t="s">
        <v>163</v>
      </c>
      <c r="C22" t="s">
        <v>164</v>
      </c>
      <c r="E22" t="s">
        <v>66</v>
      </c>
      <c r="F22">
        <v>8</v>
      </c>
      <c r="G22">
        <v>0</v>
      </c>
      <c r="H22">
        <v>0</v>
      </c>
    </row>
    <row r="23" spans="1:8">
      <c r="A23" t="s">
        <v>165</v>
      </c>
      <c r="B23" t="s">
        <v>163</v>
      </c>
      <c r="C23" t="s">
        <v>166</v>
      </c>
      <c r="E23" t="s">
        <v>66</v>
      </c>
      <c r="F23">
        <v>4</v>
      </c>
      <c r="G23">
        <v>0</v>
      </c>
      <c r="H23">
        <v>0</v>
      </c>
    </row>
    <row r="24" spans="1:8">
      <c r="A24" t="s">
        <v>167</v>
      </c>
      <c r="B24" t="s">
        <v>163</v>
      </c>
      <c r="C24" t="s">
        <v>168</v>
      </c>
      <c r="E24" t="s">
        <v>66</v>
      </c>
      <c r="F24">
        <v>4</v>
      </c>
      <c r="G24">
        <v>0</v>
      </c>
      <c r="H24">
        <v>0</v>
      </c>
    </row>
    <row r="25" spans="1:8">
      <c r="A25" t="s">
        <v>169</v>
      </c>
      <c r="B25" t="s">
        <v>163</v>
      </c>
      <c r="C25" t="s">
        <v>170</v>
      </c>
      <c r="E25" t="s">
        <v>66</v>
      </c>
      <c r="F25">
        <v>4</v>
      </c>
      <c r="G25">
        <v>0</v>
      </c>
      <c r="H25">
        <v>0</v>
      </c>
    </row>
    <row r="26" spans="1:8">
      <c r="A26" t="s">
        <v>171</v>
      </c>
      <c r="B26" t="s">
        <v>163</v>
      </c>
      <c r="C26" t="s">
        <v>172</v>
      </c>
      <c r="E26" t="s">
        <v>66</v>
      </c>
      <c r="F26">
        <v>4</v>
      </c>
      <c r="G26">
        <v>0</v>
      </c>
      <c r="H26">
        <v>0</v>
      </c>
    </row>
    <row r="27" spans="1:8">
      <c r="A27" t="s">
        <v>173</v>
      </c>
      <c r="B27" t="s">
        <v>163</v>
      </c>
      <c r="C27" t="s">
        <v>174</v>
      </c>
      <c r="E27" t="s">
        <v>66</v>
      </c>
      <c r="F27">
        <v>4</v>
      </c>
      <c r="G27">
        <v>0</v>
      </c>
      <c r="H27">
        <v>0</v>
      </c>
    </row>
    <row r="28" spans="1:8">
      <c r="A28" t="s">
        <v>175</v>
      </c>
      <c r="B28" t="s">
        <v>176</v>
      </c>
      <c r="C28" t="s">
        <v>177</v>
      </c>
      <c r="E28" t="s">
        <v>66</v>
      </c>
      <c r="F28">
        <v>10</v>
      </c>
      <c r="G28">
        <v>0</v>
      </c>
      <c r="H28">
        <v>0</v>
      </c>
    </row>
    <row r="29" spans="1:8">
      <c r="A29" t="s">
        <v>178</v>
      </c>
      <c r="B29" t="s">
        <v>179</v>
      </c>
      <c r="C29" t="s">
        <v>180</v>
      </c>
      <c r="D29" t="s">
        <v>181</v>
      </c>
      <c r="F29">
        <v>10</v>
      </c>
      <c r="G29">
        <v>1999</v>
      </c>
      <c r="H29">
        <v>5997</v>
      </c>
    </row>
    <row r="30" spans="1:8">
      <c r="A30" t="s">
        <v>182</v>
      </c>
      <c r="B30" t="s">
        <v>183</v>
      </c>
      <c r="C30" t="s">
        <v>184</v>
      </c>
      <c r="E30" t="s">
        <v>83</v>
      </c>
      <c r="F30">
        <v>9</v>
      </c>
      <c r="G30">
        <v>0</v>
      </c>
      <c r="H30">
        <v>0</v>
      </c>
    </row>
    <row r="31" spans="1:8">
      <c r="A31" t="s">
        <v>185</v>
      </c>
      <c r="B31" t="s">
        <v>186</v>
      </c>
      <c r="C31" t="s">
        <v>187</v>
      </c>
      <c r="E31" t="s">
        <v>83</v>
      </c>
      <c r="F31">
        <v>2</v>
      </c>
      <c r="G31">
        <v>0</v>
      </c>
      <c r="H31">
        <v>0</v>
      </c>
    </row>
    <row r="32" spans="1:8">
      <c r="A32" t="s">
        <v>188</v>
      </c>
      <c r="B32" t="s">
        <v>189</v>
      </c>
      <c r="C32" t="s">
        <v>190</v>
      </c>
      <c r="E32" t="s">
        <v>66</v>
      </c>
      <c r="F32">
        <v>3</v>
      </c>
      <c r="G32">
        <v>0</v>
      </c>
      <c r="H32">
        <v>0</v>
      </c>
    </row>
    <row r="33" spans="1:8">
      <c r="A33" t="s">
        <v>191</v>
      </c>
      <c r="B33" t="s">
        <v>192</v>
      </c>
      <c r="C33" t="s">
        <v>193</v>
      </c>
      <c r="E33" t="s">
        <v>93</v>
      </c>
      <c r="F33">
        <v>2</v>
      </c>
      <c r="G33">
        <v>0</v>
      </c>
      <c r="H33">
        <v>0</v>
      </c>
    </row>
    <row r="34" spans="1:8">
      <c r="A34" t="s">
        <v>194</v>
      </c>
      <c r="B34" t="s">
        <v>195</v>
      </c>
      <c r="C34" t="s">
        <v>196</v>
      </c>
      <c r="E34" t="s">
        <v>20</v>
      </c>
      <c r="F34">
        <v>6</v>
      </c>
      <c r="G34">
        <v>0</v>
      </c>
      <c r="H34">
        <v>0</v>
      </c>
    </row>
    <row r="35" spans="1:8">
      <c r="A35" t="s">
        <v>197</v>
      </c>
      <c r="B35" t="s">
        <v>198</v>
      </c>
      <c r="C35" t="s">
        <v>199</v>
      </c>
      <c r="E35" t="s">
        <v>20</v>
      </c>
      <c r="F35">
        <v>10</v>
      </c>
      <c r="G35">
        <v>0</v>
      </c>
      <c r="H35">
        <v>0</v>
      </c>
    </row>
    <row r="36" spans="1:8">
      <c r="A36" t="s">
        <v>200</v>
      </c>
      <c r="B36" t="s">
        <v>201</v>
      </c>
      <c r="C36" t="s">
        <v>202</v>
      </c>
      <c r="E36" t="s">
        <v>66</v>
      </c>
      <c r="F36">
        <v>5</v>
      </c>
      <c r="G36">
        <v>0</v>
      </c>
      <c r="H36">
        <v>0</v>
      </c>
    </row>
    <row r="37" spans="1:8">
      <c r="A37" t="s">
        <v>203</v>
      </c>
      <c r="B37" t="s">
        <v>204</v>
      </c>
      <c r="C37" t="s">
        <v>205</v>
      </c>
      <c r="E37" t="s">
        <v>20</v>
      </c>
      <c r="F37">
        <v>5</v>
      </c>
      <c r="G37">
        <v>0</v>
      </c>
      <c r="H37">
        <v>0</v>
      </c>
    </row>
    <row r="38" spans="1:8">
      <c r="A38" t="s">
        <v>206</v>
      </c>
      <c r="B38" t="s">
        <v>207</v>
      </c>
      <c r="C38" t="s">
        <v>208</v>
      </c>
      <c r="E38" t="s">
        <v>66</v>
      </c>
      <c r="F38">
        <v>20</v>
      </c>
      <c r="G38">
        <v>0</v>
      </c>
      <c r="H38">
        <v>0</v>
      </c>
    </row>
    <row r="39" spans="1:8">
      <c r="A39" t="s">
        <v>209</v>
      </c>
      <c r="B39" t="s">
        <v>210</v>
      </c>
      <c r="C39" t="s">
        <v>211</v>
      </c>
      <c r="E39" t="s">
        <v>83</v>
      </c>
      <c r="F39">
        <v>20</v>
      </c>
      <c r="G39">
        <v>0</v>
      </c>
      <c r="H39">
        <v>0</v>
      </c>
    </row>
    <row r="40" spans="1:8">
      <c r="A40" t="s">
        <v>212</v>
      </c>
      <c r="B40" t="s">
        <v>213</v>
      </c>
      <c r="C40" t="s">
        <v>214</v>
      </c>
      <c r="F40">
        <v>90</v>
      </c>
      <c r="G40">
        <v>1889</v>
      </c>
      <c r="H40">
        <v>170010</v>
      </c>
    </row>
    <row r="41" spans="1:8">
      <c r="A41" t="s">
        <v>215</v>
      </c>
      <c r="B41" t="s">
        <v>216</v>
      </c>
      <c r="C41" t="s">
        <v>217</v>
      </c>
      <c r="E41" t="s">
        <v>115</v>
      </c>
      <c r="F41">
        <v>50</v>
      </c>
      <c r="G41">
        <v>0</v>
      </c>
      <c r="H41">
        <v>0</v>
      </c>
    </row>
    <row r="42" spans="1:8">
      <c r="A42" t="s">
        <v>218</v>
      </c>
      <c r="B42" t="s">
        <v>219</v>
      </c>
      <c r="C42" t="s">
        <v>220</v>
      </c>
      <c r="E42" t="s">
        <v>66</v>
      </c>
      <c r="F42">
        <v>25</v>
      </c>
      <c r="G42">
        <v>0</v>
      </c>
      <c r="H42">
        <v>0</v>
      </c>
    </row>
    <row r="43" spans="1:8">
      <c r="A43" t="s">
        <v>221</v>
      </c>
      <c r="B43" t="s">
        <v>222</v>
      </c>
      <c r="C43" t="s">
        <v>223</v>
      </c>
      <c r="E43" t="s">
        <v>19</v>
      </c>
      <c r="F43">
        <v>1</v>
      </c>
      <c r="G43">
        <v>0</v>
      </c>
      <c r="H43">
        <v>0</v>
      </c>
    </row>
    <row r="44" spans="1:8">
      <c r="A44" t="s">
        <v>224</v>
      </c>
      <c r="B44" t="s">
        <v>225</v>
      </c>
      <c r="C44" t="s">
        <v>226</v>
      </c>
      <c r="E44" t="s">
        <v>20</v>
      </c>
      <c r="F44">
        <v>20</v>
      </c>
      <c r="G44">
        <v>0</v>
      </c>
      <c r="H44">
        <v>0</v>
      </c>
    </row>
    <row r="45" spans="1:8">
      <c r="A45" t="s">
        <v>227</v>
      </c>
      <c r="B45" t="s">
        <v>189</v>
      </c>
      <c r="C45" t="s">
        <v>190</v>
      </c>
      <c r="E45" t="s">
        <v>66</v>
      </c>
      <c r="F45">
        <v>2</v>
      </c>
      <c r="G45">
        <v>0</v>
      </c>
      <c r="H45">
        <v>0</v>
      </c>
    </row>
    <row r="46" spans="1:8">
      <c r="A46" t="s">
        <v>126</v>
      </c>
      <c r="B46" t="s">
        <v>228</v>
      </c>
      <c r="C46" t="s">
        <v>229</v>
      </c>
      <c r="E46" t="s">
        <v>129</v>
      </c>
      <c r="F46">
        <v>1</v>
      </c>
      <c r="G46">
        <v>0</v>
      </c>
      <c r="H46">
        <v>0</v>
      </c>
    </row>
    <row r="47" spans="1:8">
      <c r="A47" t="s">
        <v>130</v>
      </c>
      <c r="B47" t="s">
        <v>228</v>
      </c>
      <c r="C47" t="s">
        <v>230</v>
      </c>
      <c r="E47" t="s">
        <v>129</v>
      </c>
      <c r="F47">
        <v>1</v>
      </c>
      <c r="G47">
        <v>0</v>
      </c>
      <c r="H47">
        <v>0</v>
      </c>
    </row>
    <row r="48" spans="1:8">
      <c r="A48" t="s">
        <v>231</v>
      </c>
      <c r="B48" t="s">
        <v>232</v>
      </c>
      <c r="C48" t="s">
        <v>233</v>
      </c>
      <c r="F48">
        <v>0</v>
      </c>
      <c r="G48">
        <v>1250</v>
      </c>
      <c r="H48">
        <v>0</v>
      </c>
    </row>
    <row r="49" spans="1:8">
      <c r="A49" t="s">
        <v>234</v>
      </c>
      <c r="B49" t="s">
        <v>235</v>
      </c>
      <c r="C49" t="s">
        <v>235</v>
      </c>
      <c r="F49">
        <v>3</v>
      </c>
      <c r="G49">
        <v>2888</v>
      </c>
      <c r="H49">
        <v>8664</v>
      </c>
    </row>
    <row r="50" spans="1:8">
      <c r="A50" t="s">
        <v>236</v>
      </c>
      <c r="B50" t="s">
        <v>237</v>
      </c>
      <c r="C50" t="s">
        <v>237</v>
      </c>
      <c r="F50">
        <v>1</v>
      </c>
      <c r="G50">
        <v>2300</v>
      </c>
      <c r="H50">
        <v>2300</v>
      </c>
    </row>
    <row r="51" spans="1:8">
      <c r="A51" t="s">
        <v>238</v>
      </c>
      <c r="B51" t="s">
        <v>239</v>
      </c>
      <c r="C51" t="s">
        <v>239</v>
      </c>
      <c r="F51">
        <v>0</v>
      </c>
      <c r="G51">
        <v>388</v>
      </c>
      <c r="H51">
        <v>0</v>
      </c>
    </row>
    <row r="52" spans="1:8">
      <c r="A52" t="s">
        <v>240</v>
      </c>
      <c r="B52" t="s">
        <v>241</v>
      </c>
      <c r="C52" t="s">
        <v>241</v>
      </c>
      <c r="F52">
        <v>1</v>
      </c>
      <c r="G52">
        <v>999</v>
      </c>
      <c r="H52">
        <v>999</v>
      </c>
    </row>
    <row r="53" spans="1:8">
      <c r="A53" t="s">
        <v>242</v>
      </c>
      <c r="B53" t="s">
        <v>243</v>
      </c>
      <c r="C53" t="s">
        <v>243</v>
      </c>
      <c r="F53">
        <v>89</v>
      </c>
      <c r="G53">
        <v>378</v>
      </c>
      <c r="H53">
        <v>33642</v>
      </c>
    </row>
    <row r="54" spans="1:8">
      <c r="A54" t="s">
        <v>244</v>
      </c>
      <c r="B54" t="s">
        <v>239</v>
      </c>
      <c r="C54" t="s">
        <v>239</v>
      </c>
      <c r="F54">
        <v>0</v>
      </c>
      <c r="G54">
        <v>2888</v>
      </c>
      <c r="H54">
        <v>0</v>
      </c>
    </row>
    <row r="55" spans="1:8">
      <c r="A55" t="s">
        <v>245</v>
      </c>
      <c r="B55" t="s">
        <v>136</v>
      </c>
      <c r="C55" t="s">
        <v>137</v>
      </c>
      <c r="E55" t="s">
        <v>138</v>
      </c>
      <c r="F55">
        <v>9</v>
      </c>
      <c r="G55">
        <v>0</v>
      </c>
      <c r="H55">
        <v>0</v>
      </c>
    </row>
    <row r="56" spans="1:8">
      <c r="A56" t="s">
        <v>246</v>
      </c>
      <c r="B56" t="s">
        <v>141</v>
      </c>
      <c r="C56" t="s">
        <v>142</v>
      </c>
      <c r="E56" t="s">
        <v>20</v>
      </c>
      <c r="F56">
        <v>18</v>
      </c>
      <c r="G56">
        <v>0</v>
      </c>
      <c r="H56">
        <v>0</v>
      </c>
    </row>
    <row r="57" spans="1:8">
      <c r="A57" t="s">
        <v>247</v>
      </c>
      <c r="B57" t="s">
        <v>143</v>
      </c>
      <c r="C57" t="s">
        <v>144</v>
      </c>
      <c r="E57" t="s">
        <v>20</v>
      </c>
      <c r="F57">
        <v>45</v>
      </c>
      <c r="G57">
        <v>0</v>
      </c>
      <c r="H57">
        <v>0</v>
      </c>
    </row>
    <row r="58" spans="1:8">
      <c r="A58" t="s">
        <v>248</v>
      </c>
      <c r="B58" t="s">
        <v>145</v>
      </c>
      <c r="C58" t="s">
        <v>146</v>
      </c>
      <c r="E58" t="s">
        <v>20</v>
      </c>
      <c r="F58">
        <v>45</v>
      </c>
      <c r="G58">
        <v>0</v>
      </c>
      <c r="H58">
        <v>0</v>
      </c>
    </row>
    <row r="59" spans="1:8">
      <c r="A59" t="s">
        <v>249</v>
      </c>
      <c r="B59" t="s">
        <v>147</v>
      </c>
      <c r="C59" t="s">
        <v>148</v>
      </c>
      <c r="E59" t="s">
        <v>20</v>
      </c>
      <c r="F59">
        <v>9</v>
      </c>
      <c r="G59">
        <v>0</v>
      </c>
      <c r="H59">
        <v>0</v>
      </c>
    </row>
    <row r="60" spans="1:8">
      <c r="A60" t="s">
        <v>250</v>
      </c>
      <c r="B60" t="s">
        <v>149</v>
      </c>
      <c r="C60">
        <v>368</v>
      </c>
      <c r="E60" t="s">
        <v>20</v>
      </c>
      <c r="F60">
        <v>9</v>
      </c>
      <c r="G60">
        <v>0</v>
      </c>
      <c r="H60">
        <v>0</v>
      </c>
    </row>
    <row r="61" spans="1:8">
      <c r="A61" t="s">
        <v>251</v>
      </c>
      <c r="B61" t="s">
        <v>150</v>
      </c>
      <c r="C61" t="s">
        <v>151</v>
      </c>
      <c r="E61" t="s">
        <v>20</v>
      </c>
      <c r="F61">
        <v>11</v>
      </c>
      <c r="G61">
        <v>0</v>
      </c>
      <c r="H61">
        <v>0</v>
      </c>
    </row>
    <row r="62" spans="1:8">
      <c r="A62" t="s">
        <v>252</v>
      </c>
      <c r="B62" t="s">
        <v>152</v>
      </c>
      <c r="C62" t="s">
        <v>153</v>
      </c>
      <c r="E62" t="s">
        <v>19</v>
      </c>
      <c r="F62">
        <v>9</v>
      </c>
      <c r="G62">
        <v>0</v>
      </c>
      <c r="H62">
        <v>0</v>
      </c>
    </row>
    <row r="63" spans="1:8">
      <c r="A63" t="s">
        <v>253</v>
      </c>
      <c r="B63" t="s">
        <v>154</v>
      </c>
      <c r="C63" t="s">
        <v>155</v>
      </c>
      <c r="E63" t="s">
        <v>53</v>
      </c>
      <c r="F63">
        <v>9</v>
      </c>
      <c r="G63">
        <v>0</v>
      </c>
      <c r="H63">
        <v>0</v>
      </c>
    </row>
    <row r="64" spans="1:8">
      <c r="A64" t="s">
        <v>254</v>
      </c>
      <c r="B64" t="s">
        <v>156</v>
      </c>
      <c r="C64" t="s">
        <v>157</v>
      </c>
      <c r="E64" t="s">
        <v>20</v>
      </c>
      <c r="F64">
        <v>9</v>
      </c>
      <c r="G64">
        <v>0</v>
      </c>
      <c r="H64">
        <v>0</v>
      </c>
    </row>
    <row r="65" spans="1:8">
      <c r="A65" t="s">
        <v>255</v>
      </c>
      <c r="B65" t="s">
        <v>235</v>
      </c>
      <c r="C65" t="s">
        <v>235</v>
      </c>
      <c r="F65">
        <v>0</v>
      </c>
      <c r="G65">
        <v>2888</v>
      </c>
      <c r="H65">
        <v>0</v>
      </c>
    </row>
    <row r="66" spans="1:8">
      <c r="A66" t="s">
        <v>256</v>
      </c>
      <c r="B66" t="s">
        <v>158</v>
      </c>
      <c r="C66" t="s">
        <v>159</v>
      </c>
      <c r="E66" t="s">
        <v>20</v>
      </c>
      <c r="F66">
        <v>9</v>
      </c>
      <c r="G66">
        <v>0</v>
      </c>
      <c r="H66">
        <v>0</v>
      </c>
    </row>
    <row r="67" spans="1:8">
      <c r="A67" t="s">
        <v>257</v>
      </c>
      <c r="B67" t="s">
        <v>160</v>
      </c>
      <c r="C67" t="s">
        <v>161</v>
      </c>
      <c r="E67" t="s">
        <v>53</v>
      </c>
      <c r="F67">
        <v>50</v>
      </c>
      <c r="G67">
        <v>0</v>
      </c>
      <c r="H67">
        <v>0</v>
      </c>
    </row>
    <row r="68" spans="1:8">
      <c r="A68" t="s">
        <v>258</v>
      </c>
      <c r="B68" t="s">
        <v>163</v>
      </c>
      <c r="C68" t="s">
        <v>164</v>
      </c>
      <c r="E68" t="s">
        <v>66</v>
      </c>
      <c r="F68">
        <v>4</v>
      </c>
      <c r="G68">
        <v>0</v>
      </c>
      <c r="H68">
        <v>0</v>
      </c>
    </row>
    <row r="69" spans="1:8">
      <c r="A69" t="s">
        <v>259</v>
      </c>
      <c r="B69" t="s">
        <v>163</v>
      </c>
      <c r="C69" t="s">
        <v>166</v>
      </c>
      <c r="E69" t="s">
        <v>66</v>
      </c>
      <c r="F69">
        <v>4</v>
      </c>
      <c r="G69">
        <v>0</v>
      </c>
      <c r="H69">
        <v>0</v>
      </c>
    </row>
    <row r="70" spans="1:8">
      <c r="A70" t="s">
        <v>260</v>
      </c>
      <c r="B70" t="s">
        <v>163</v>
      </c>
      <c r="C70" t="s">
        <v>168</v>
      </c>
      <c r="E70" t="s">
        <v>66</v>
      </c>
      <c r="F70">
        <v>4</v>
      </c>
      <c r="G70">
        <v>0</v>
      </c>
      <c r="H70">
        <v>0</v>
      </c>
    </row>
    <row r="71" spans="1:8">
      <c r="A71" t="s">
        <v>261</v>
      </c>
      <c r="B71" t="s">
        <v>163</v>
      </c>
      <c r="C71" t="s">
        <v>170</v>
      </c>
      <c r="E71" t="s">
        <v>66</v>
      </c>
      <c r="F71">
        <v>4</v>
      </c>
      <c r="G71">
        <v>0</v>
      </c>
      <c r="H71">
        <v>0</v>
      </c>
    </row>
    <row r="72" spans="1:8">
      <c r="A72" t="s">
        <v>262</v>
      </c>
      <c r="B72" t="s">
        <v>163</v>
      </c>
      <c r="C72" t="s">
        <v>172</v>
      </c>
      <c r="E72" t="s">
        <v>66</v>
      </c>
      <c r="F72">
        <v>4</v>
      </c>
      <c r="G72">
        <v>0</v>
      </c>
      <c r="H72">
        <v>0</v>
      </c>
    </row>
    <row r="73" spans="1:8">
      <c r="A73" t="s">
        <v>263</v>
      </c>
      <c r="B73" t="s">
        <v>163</v>
      </c>
      <c r="C73" t="s">
        <v>174</v>
      </c>
      <c r="E73" t="s">
        <v>66</v>
      </c>
      <c r="F73">
        <v>4</v>
      </c>
      <c r="G73">
        <v>0</v>
      </c>
      <c r="H73">
        <v>0</v>
      </c>
    </row>
    <row r="74" spans="1:8">
      <c r="A74" t="s">
        <v>264</v>
      </c>
      <c r="B74" t="s">
        <v>176</v>
      </c>
      <c r="C74" t="s">
        <v>177</v>
      </c>
      <c r="E74" t="s">
        <v>66</v>
      </c>
      <c r="F74">
        <v>10</v>
      </c>
      <c r="G74">
        <v>0</v>
      </c>
      <c r="H74">
        <v>0</v>
      </c>
    </row>
    <row r="75" spans="1:8">
      <c r="A75" t="s">
        <v>265</v>
      </c>
      <c r="B75" t="s">
        <v>183</v>
      </c>
      <c r="C75" t="s">
        <v>184</v>
      </c>
      <c r="E75" t="s">
        <v>83</v>
      </c>
      <c r="F75">
        <v>9</v>
      </c>
      <c r="G75">
        <v>0</v>
      </c>
      <c r="H75">
        <v>0</v>
      </c>
    </row>
    <row r="76" spans="1:8">
      <c r="A76" t="s">
        <v>266</v>
      </c>
      <c r="B76" t="s">
        <v>235</v>
      </c>
      <c r="C76" t="s">
        <v>235</v>
      </c>
      <c r="F76">
        <v>0</v>
      </c>
      <c r="G76">
        <v>2880</v>
      </c>
      <c r="H76">
        <v>0</v>
      </c>
    </row>
    <row r="77" spans="1:8">
      <c r="A77" t="s">
        <v>267</v>
      </c>
      <c r="B77" t="s">
        <v>186</v>
      </c>
      <c r="C77" t="s">
        <v>187</v>
      </c>
      <c r="E77" t="s">
        <v>83</v>
      </c>
      <c r="F77">
        <v>2</v>
      </c>
      <c r="G77">
        <v>0</v>
      </c>
      <c r="H77">
        <v>0</v>
      </c>
    </row>
    <row r="78" spans="1:8">
      <c r="A78" t="s">
        <v>268</v>
      </c>
      <c r="B78" t="s">
        <v>189</v>
      </c>
      <c r="C78" t="s">
        <v>190</v>
      </c>
      <c r="E78" t="s">
        <v>66</v>
      </c>
      <c r="F78">
        <v>3</v>
      </c>
      <c r="G78">
        <v>0</v>
      </c>
      <c r="H78">
        <v>0</v>
      </c>
    </row>
    <row r="79" spans="1:8">
      <c r="A79" t="s">
        <v>269</v>
      </c>
      <c r="B79" t="s">
        <v>192</v>
      </c>
      <c r="C79" t="s">
        <v>193</v>
      </c>
      <c r="E79" t="s">
        <v>93</v>
      </c>
      <c r="F79">
        <v>2</v>
      </c>
      <c r="G79">
        <v>0</v>
      </c>
      <c r="H79">
        <v>0</v>
      </c>
    </row>
    <row r="80" spans="1:8">
      <c r="A80" t="s">
        <v>270</v>
      </c>
      <c r="B80" t="s">
        <v>195</v>
      </c>
      <c r="C80" t="s">
        <v>196</v>
      </c>
      <c r="E80" t="s">
        <v>20</v>
      </c>
      <c r="F80">
        <v>6</v>
      </c>
      <c r="G80">
        <v>0</v>
      </c>
      <c r="H80">
        <v>0</v>
      </c>
    </row>
    <row r="81" spans="1:8">
      <c r="A81" t="s">
        <v>271</v>
      </c>
      <c r="B81" t="s">
        <v>198</v>
      </c>
      <c r="C81" t="s">
        <v>199</v>
      </c>
      <c r="E81" t="s">
        <v>20</v>
      </c>
      <c r="F81">
        <v>10</v>
      </c>
      <c r="G81">
        <v>0</v>
      </c>
      <c r="H81">
        <v>0</v>
      </c>
    </row>
    <row r="82" spans="1:8">
      <c r="A82" t="s">
        <v>272</v>
      </c>
      <c r="B82" t="s">
        <v>201</v>
      </c>
      <c r="C82" t="s">
        <v>202</v>
      </c>
      <c r="E82" t="s">
        <v>66</v>
      </c>
      <c r="F82">
        <v>5</v>
      </c>
      <c r="G82">
        <v>0</v>
      </c>
      <c r="H82">
        <v>0</v>
      </c>
    </row>
    <row r="83" spans="1:8">
      <c r="A83" t="s">
        <v>273</v>
      </c>
      <c r="B83" t="s">
        <v>204</v>
      </c>
      <c r="C83" t="s">
        <v>205</v>
      </c>
      <c r="E83" t="s">
        <v>20</v>
      </c>
      <c r="F83">
        <v>5</v>
      </c>
      <c r="G83">
        <v>0</v>
      </c>
      <c r="H83">
        <v>0</v>
      </c>
    </row>
    <row r="84" spans="1:8">
      <c r="A84" t="s">
        <v>274</v>
      </c>
      <c r="B84" t="s">
        <v>207</v>
      </c>
      <c r="C84" t="s">
        <v>208</v>
      </c>
      <c r="E84" t="s">
        <v>66</v>
      </c>
      <c r="F84">
        <v>20</v>
      </c>
      <c r="G84">
        <v>0</v>
      </c>
      <c r="H84">
        <v>0</v>
      </c>
    </row>
    <row r="85" spans="1:8">
      <c r="A85" t="s">
        <v>275</v>
      </c>
      <c r="B85" t="s">
        <v>210</v>
      </c>
      <c r="C85" t="s">
        <v>211</v>
      </c>
      <c r="E85" t="s">
        <v>83</v>
      </c>
      <c r="F85">
        <v>20</v>
      </c>
      <c r="G85">
        <v>0</v>
      </c>
      <c r="H85">
        <v>0</v>
      </c>
    </row>
    <row r="86" spans="1:8">
      <c r="A86" t="s">
        <v>276</v>
      </c>
      <c r="B86" t="s">
        <v>216</v>
      </c>
      <c r="C86" t="s">
        <v>217</v>
      </c>
      <c r="E86" t="s">
        <v>115</v>
      </c>
      <c r="F86">
        <v>50</v>
      </c>
      <c r="G86">
        <v>0</v>
      </c>
      <c r="H86">
        <v>0</v>
      </c>
    </row>
    <row r="87" spans="1:8">
      <c r="A87" t="s">
        <v>277</v>
      </c>
      <c r="B87" t="s">
        <v>219</v>
      </c>
      <c r="C87" t="s">
        <v>220</v>
      </c>
      <c r="E87" t="s">
        <v>66</v>
      </c>
      <c r="F87">
        <v>25</v>
      </c>
      <c r="G87">
        <v>0</v>
      </c>
      <c r="H87">
        <v>0</v>
      </c>
    </row>
    <row r="88" spans="1:8">
      <c r="A88" t="s">
        <v>278</v>
      </c>
      <c r="B88" t="s">
        <v>222</v>
      </c>
      <c r="C88" t="s">
        <v>223</v>
      </c>
      <c r="E88" t="s">
        <v>19</v>
      </c>
      <c r="F88">
        <v>1</v>
      </c>
      <c r="G88">
        <v>0</v>
      </c>
      <c r="H88">
        <v>0</v>
      </c>
    </row>
    <row r="89" spans="1:8">
      <c r="A89" t="s">
        <v>279</v>
      </c>
      <c r="B89" t="s">
        <v>225</v>
      </c>
      <c r="C89" t="s">
        <v>226</v>
      </c>
      <c r="E89" t="s">
        <v>20</v>
      </c>
      <c r="F89">
        <v>20</v>
      </c>
      <c r="G89">
        <v>0</v>
      </c>
      <c r="H89">
        <v>0</v>
      </c>
    </row>
    <row r="90" spans="1:8">
      <c r="A90" t="s">
        <v>280</v>
      </c>
      <c r="B90" t="s">
        <v>189</v>
      </c>
      <c r="C90" t="s">
        <v>190</v>
      </c>
      <c r="E90" t="s">
        <v>66</v>
      </c>
      <c r="F90">
        <v>2</v>
      </c>
      <c r="G90">
        <v>0</v>
      </c>
      <c r="H90">
        <v>0</v>
      </c>
    </row>
    <row r="91" spans="1:8">
      <c r="A91" t="s">
        <v>281</v>
      </c>
      <c r="B91" t="s">
        <v>228</v>
      </c>
      <c r="C91" t="s">
        <v>229</v>
      </c>
      <c r="E91" t="s">
        <v>129</v>
      </c>
      <c r="F91">
        <v>1</v>
      </c>
      <c r="G91">
        <v>0</v>
      </c>
      <c r="H91">
        <v>0</v>
      </c>
    </row>
    <row r="92" spans="1:8">
      <c r="A92" t="s">
        <v>282</v>
      </c>
      <c r="B92" t="s">
        <v>228</v>
      </c>
      <c r="C92" t="s">
        <v>230</v>
      </c>
      <c r="E92" t="s">
        <v>129</v>
      </c>
      <c r="F92">
        <v>1</v>
      </c>
      <c r="G92">
        <v>0</v>
      </c>
      <c r="H92">
        <v>0</v>
      </c>
    </row>
    <row r="93" spans="1:8">
      <c r="A93" t="s">
        <v>283</v>
      </c>
      <c r="B93" t="s">
        <v>284</v>
      </c>
      <c r="F93">
        <v>2</v>
      </c>
      <c r="G93">
        <v>3000</v>
      </c>
      <c r="H93">
        <v>6000</v>
      </c>
    </row>
    <row r="94" spans="1:8">
      <c r="A94" t="s">
        <v>285</v>
      </c>
      <c r="B94" t="s">
        <v>284</v>
      </c>
      <c r="D94" t="s">
        <v>286</v>
      </c>
      <c r="F94">
        <v>100</v>
      </c>
      <c r="G94">
        <v>1999</v>
      </c>
      <c r="H94">
        <v>199900</v>
      </c>
    </row>
    <row r="95" spans="1:8">
      <c r="A95" t="s">
        <v>287</v>
      </c>
      <c r="B95" t="s">
        <v>284</v>
      </c>
      <c r="D95" t="s">
        <v>288</v>
      </c>
      <c r="F95">
        <v>100</v>
      </c>
      <c r="G95">
        <v>1999</v>
      </c>
      <c r="H95">
        <v>0</v>
      </c>
    </row>
    <row r="96" spans="1:8">
      <c r="A96" t="s">
        <v>289</v>
      </c>
      <c r="B96" t="s">
        <v>136</v>
      </c>
      <c r="C96" t="s">
        <v>137</v>
      </c>
      <c r="E96" t="s">
        <v>138</v>
      </c>
      <c r="F96">
        <v>9</v>
      </c>
      <c r="G96">
        <v>0</v>
      </c>
      <c r="H96">
        <v>0</v>
      </c>
    </row>
    <row r="97" spans="1:8">
      <c r="A97" t="s">
        <v>290</v>
      </c>
      <c r="B97" t="s">
        <v>141</v>
      </c>
      <c r="C97" t="s">
        <v>142</v>
      </c>
      <c r="E97" t="s">
        <v>20</v>
      </c>
      <c r="F97">
        <v>18</v>
      </c>
      <c r="G97">
        <v>0</v>
      </c>
      <c r="H97">
        <v>0</v>
      </c>
    </row>
    <row r="98" spans="1:8">
      <c r="A98" t="s">
        <v>291</v>
      </c>
      <c r="B98" t="s">
        <v>143</v>
      </c>
      <c r="C98" t="s">
        <v>144</v>
      </c>
      <c r="E98" t="s">
        <v>20</v>
      </c>
      <c r="F98">
        <v>45</v>
      </c>
      <c r="G98">
        <v>0</v>
      </c>
      <c r="H98">
        <v>0</v>
      </c>
    </row>
    <row r="99" spans="1:8">
      <c r="A99" t="s">
        <v>292</v>
      </c>
      <c r="B99" t="s">
        <v>145</v>
      </c>
      <c r="C99" t="s">
        <v>146</v>
      </c>
      <c r="E99" t="s">
        <v>20</v>
      </c>
      <c r="F99">
        <v>45</v>
      </c>
      <c r="G99">
        <v>0</v>
      </c>
      <c r="H99">
        <v>0</v>
      </c>
    </row>
    <row r="100" spans="1:8">
      <c r="A100" t="s">
        <v>293</v>
      </c>
      <c r="B100" t="s">
        <v>147</v>
      </c>
      <c r="C100" t="s">
        <v>148</v>
      </c>
      <c r="E100" t="s">
        <v>20</v>
      </c>
      <c r="F100">
        <v>9</v>
      </c>
      <c r="G100">
        <v>0</v>
      </c>
      <c r="H100">
        <v>0</v>
      </c>
    </row>
    <row r="101" spans="1:8">
      <c r="A101" t="s">
        <v>294</v>
      </c>
      <c r="B101" t="s">
        <v>149</v>
      </c>
      <c r="C101">
        <v>368</v>
      </c>
      <c r="E101" t="s">
        <v>20</v>
      </c>
      <c r="F101">
        <v>9</v>
      </c>
      <c r="G101">
        <v>0</v>
      </c>
      <c r="H101">
        <v>0</v>
      </c>
    </row>
    <row r="102" spans="1:8">
      <c r="A102" t="s">
        <v>295</v>
      </c>
      <c r="B102" t="s">
        <v>150</v>
      </c>
      <c r="C102" t="s">
        <v>151</v>
      </c>
      <c r="E102" t="s">
        <v>20</v>
      </c>
      <c r="F102">
        <v>11</v>
      </c>
      <c r="G102">
        <v>0</v>
      </c>
      <c r="H102">
        <v>0</v>
      </c>
    </row>
    <row r="103" spans="1:8">
      <c r="A103" t="s">
        <v>296</v>
      </c>
      <c r="B103" t="s">
        <v>152</v>
      </c>
      <c r="C103" t="s">
        <v>153</v>
      </c>
      <c r="E103" t="s">
        <v>19</v>
      </c>
      <c r="F103">
        <v>9</v>
      </c>
      <c r="G103">
        <v>0</v>
      </c>
      <c r="H103">
        <v>0</v>
      </c>
    </row>
    <row r="104" spans="1:8">
      <c r="A104" t="s">
        <v>297</v>
      </c>
      <c r="B104" t="s">
        <v>154</v>
      </c>
      <c r="C104" t="s">
        <v>155</v>
      </c>
      <c r="E104" t="s">
        <v>53</v>
      </c>
      <c r="F104">
        <v>9</v>
      </c>
      <c r="G104">
        <v>0</v>
      </c>
      <c r="H104">
        <v>0</v>
      </c>
    </row>
    <row r="105" spans="1:8">
      <c r="A105" t="s">
        <v>298</v>
      </c>
      <c r="B105" t="s">
        <v>156</v>
      </c>
      <c r="C105" t="s">
        <v>157</v>
      </c>
      <c r="E105" t="s">
        <v>20</v>
      </c>
      <c r="F105">
        <v>9</v>
      </c>
      <c r="G105">
        <v>0</v>
      </c>
      <c r="H105">
        <v>0</v>
      </c>
    </row>
    <row r="106" spans="1:8">
      <c r="A106" t="s">
        <v>299</v>
      </c>
      <c r="B106" t="s">
        <v>158</v>
      </c>
      <c r="C106" t="s">
        <v>159</v>
      </c>
      <c r="E106" t="s">
        <v>20</v>
      </c>
      <c r="F106">
        <v>9</v>
      </c>
      <c r="G106">
        <v>0</v>
      </c>
      <c r="H106">
        <v>0</v>
      </c>
    </row>
    <row r="107" spans="1:8">
      <c r="A107" t="s">
        <v>300</v>
      </c>
      <c r="B107" t="s">
        <v>160</v>
      </c>
      <c r="C107" t="s">
        <v>161</v>
      </c>
      <c r="E107" t="s">
        <v>53</v>
      </c>
      <c r="F107">
        <v>50</v>
      </c>
      <c r="G107">
        <v>0</v>
      </c>
      <c r="H107">
        <v>0</v>
      </c>
    </row>
    <row r="108" spans="1:8">
      <c r="A108" t="s">
        <v>301</v>
      </c>
      <c r="B108" t="s">
        <v>163</v>
      </c>
      <c r="C108" t="s">
        <v>164</v>
      </c>
      <c r="E108" t="s">
        <v>66</v>
      </c>
      <c r="F108">
        <v>4</v>
      </c>
      <c r="G108">
        <v>0</v>
      </c>
      <c r="H108">
        <v>0</v>
      </c>
    </row>
    <row r="109" spans="1:8">
      <c r="A109" t="s">
        <v>302</v>
      </c>
      <c r="B109" t="s">
        <v>163</v>
      </c>
      <c r="C109" t="s">
        <v>166</v>
      </c>
      <c r="E109" t="s">
        <v>66</v>
      </c>
      <c r="F109">
        <v>4</v>
      </c>
      <c r="G109">
        <v>0</v>
      </c>
      <c r="H109">
        <v>0</v>
      </c>
    </row>
    <row r="110" spans="1:8">
      <c r="A110" t="s">
        <v>303</v>
      </c>
      <c r="B110" t="s">
        <v>163</v>
      </c>
      <c r="C110" t="s">
        <v>168</v>
      </c>
      <c r="E110" t="s">
        <v>66</v>
      </c>
      <c r="F110">
        <v>4</v>
      </c>
      <c r="G110">
        <v>0</v>
      </c>
      <c r="H110">
        <v>0</v>
      </c>
    </row>
    <row r="111" spans="1:8">
      <c r="A111" t="s">
        <v>304</v>
      </c>
      <c r="B111" t="s">
        <v>163</v>
      </c>
      <c r="C111" t="s">
        <v>170</v>
      </c>
      <c r="E111" t="s">
        <v>66</v>
      </c>
      <c r="F111">
        <v>4</v>
      </c>
      <c r="G111">
        <v>0</v>
      </c>
      <c r="H111">
        <v>0</v>
      </c>
    </row>
    <row r="112" spans="1:8">
      <c r="A112" t="s">
        <v>305</v>
      </c>
      <c r="B112" t="s">
        <v>163</v>
      </c>
      <c r="C112" t="s">
        <v>172</v>
      </c>
      <c r="E112" t="s">
        <v>66</v>
      </c>
      <c r="F112">
        <v>4</v>
      </c>
      <c r="G112">
        <v>0</v>
      </c>
      <c r="H112">
        <v>0</v>
      </c>
    </row>
    <row r="113" spans="1:8">
      <c r="A113" t="s">
        <v>306</v>
      </c>
      <c r="B113" t="s">
        <v>163</v>
      </c>
      <c r="C113" t="s">
        <v>174</v>
      </c>
      <c r="E113" t="s">
        <v>66</v>
      </c>
      <c r="F113">
        <v>4</v>
      </c>
      <c r="G113">
        <v>0</v>
      </c>
      <c r="H113">
        <v>0</v>
      </c>
    </row>
    <row r="114" spans="1:8">
      <c r="A114" t="s">
        <v>307</v>
      </c>
      <c r="B114" t="s">
        <v>176</v>
      </c>
      <c r="C114" t="s">
        <v>177</v>
      </c>
      <c r="E114" t="s">
        <v>66</v>
      </c>
      <c r="F114">
        <v>10</v>
      </c>
      <c r="G114">
        <v>0</v>
      </c>
      <c r="H114">
        <v>0</v>
      </c>
    </row>
    <row r="115" spans="1:8">
      <c r="A115" t="s">
        <v>308</v>
      </c>
      <c r="B115" t="s">
        <v>183</v>
      </c>
      <c r="C115" t="s">
        <v>184</v>
      </c>
      <c r="E115" t="s">
        <v>83</v>
      </c>
      <c r="F115">
        <v>9</v>
      </c>
      <c r="G115">
        <v>0</v>
      </c>
      <c r="H115">
        <v>0</v>
      </c>
    </row>
    <row r="116" spans="1:8">
      <c r="A116" t="s">
        <v>309</v>
      </c>
      <c r="B116" t="s">
        <v>310</v>
      </c>
      <c r="D116" t="s">
        <v>311</v>
      </c>
      <c r="F116">
        <v>100</v>
      </c>
      <c r="G116">
        <v>1</v>
      </c>
      <c r="H116">
        <v>100</v>
      </c>
    </row>
    <row r="117" spans="1:8">
      <c r="A117" t="s">
        <v>312</v>
      </c>
      <c r="B117" t="s">
        <v>186</v>
      </c>
      <c r="C117" t="s">
        <v>187</v>
      </c>
      <c r="E117" t="s">
        <v>83</v>
      </c>
      <c r="F117">
        <v>2</v>
      </c>
      <c r="G117">
        <v>0</v>
      </c>
      <c r="H117">
        <v>0</v>
      </c>
    </row>
    <row r="118" spans="1:8">
      <c r="A118" t="s">
        <v>313</v>
      </c>
      <c r="B118" t="s">
        <v>189</v>
      </c>
      <c r="C118" t="s">
        <v>190</v>
      </c>
      <c r="E118" t="s">
        <v>66</v>
      </c>
      <c r="F118">
        <v>3</v>
      </c>
      <c r="G118">
        <v>0</v>
      </c>
      <c r="H118">
        <v>0</v>
      </c>
    </row>
    <row r="119" spans="1:8">
      <c r="A119" t="s">
        <v>314</v>
      </c>
      <c r="B119" t="s">
        <v>192</v>
      </c>
      <c r="C119" t="s">
        <v>193</v>
      </c>
      <c r="E119" t="s">
        <v>93</v>
      </c>
      <c r="F119">
        <v>2</v>
      </c>
      <c r="G119">
        <v>0</v>
      </c>
      <c r="H119">
        <v>0</v>
      </c>
    </row>
    <row r="120" spans="1:8">
      <c r="A120" t="s">
        <v>315</v>
      </c>
      <c r="B120" t="s">
        <v>195</v>
      </c>
      <c r="C120" t="s">
        <v>196</v>
      </c>
      <c r="E120" t="s">
        <v>20</v>
      </c>
      <c r="F120">
        <v>6</v>
      </c>
      <c r="G120">
        <v>0</v>
      </c>
      <c r="H120">
        <v>0</v>
      </c>
    </row>
    <row r="121" spans="1:8">
      <c r="A121" t="s">
        <v>316</v>
      </c>
      <c r="B121" t="s">
        <v>198</v>
      </c>
      <c r="C121" t="s">
        <v>199</v>
      </c>
      <c r="E121" t="s">
        <v>20</v>
      </c>
      <c r="F121">
        <v>10</v>
      </c>
      <c r="G121">
        <v>0</v>
      </c>
      <c r="H121">
        <v>0</v>
      </c>
    </row>
    <row r="122" spans="1:8">
      <c r="A122" t="s">
        <v>317</v>
      </c>
      <c r="B122" t="s">
        <v>201</v>
      </c>
      <c r="C122" t="s">
        <v>202</v>
      </c>
      <c r="E122" t="s">
        <v>66</v>
      </c>
      <c r="F122">
        <v>5</v>
      </c>
      <c r="G122">
        <v>0</v>
      </c>
      <c r="H122">
        <v>0</v>
      </c>
    </row>
    <row r="123" spans="1:8">
      <c r="A123" t="s">
        <v>318</v>
      </c>
      <c r="B123" t="s">
        <v>204</v>
      </c>
      <c r="C123" t="s">
        <v>205</v>
      </c>
      <c r="E123" t="s">
        <v>20</v>
      </c>
      <c r="F123">
        <v>5</v>
      </c>
      <c r="G123">
        <v>0</v>
      </c>
      <c r="H123">
        <v>0</v>
      </c>
    </row>
    <row r="124" spans="1:8">
      <c r="A124" t="s">
        <v>319</v>
      </c>
      <c r="B124" t="s">
        <v>207</v>
      </c>
      <c r="C124" t="s">
        <v>208</v>
      </c>
      <c r="E124" t="s">
        <v>66</v>
      </c>
      <c r="F124">
        <v>20</v>
      </c>
      <c r="G124">
        <v>0</v>
      </c>
      <c r="H124">
        <v>0</v>
      </c>
    </row>
    <row r="125" spans="1:8">
      <c r="A125" t="s">
        <v>320</v>
      </c>
      <c r="B125" t="s">
        <v>210</v>
      </c>
      <c r="C125" t="s">
        <v>211</v>
      </c>
      <c r="E125" t="s">
        <v>83</v>
      </c>
      <c r="F125">
        <v>20</v>
      </c>
      <c r="G125">
        <v>0</v>
      </c>
      <c r="H125">
        <v>0</v>
      </c>
    </row>
    <row r="126" spans="1:8">
      <c r="A126" t="s">
        <v>321</v>
      </c>
      <c r="B126" t="s">
        <v>216</v>
      </c>
      <c r="C126" t="s">
        <v>217</v>
      </c>
      <c r="E126" t="s">
        <v>115</v>
      </c>
      <c r="F126">
        <v>50</v>
      </c>
      <c r="G126">
        <v>0</v>
      </c>
      <c r="H126">
        <v>0</v>
      </c>
    </row>
    <row r="127" spans="1:8">
      <c r="A127" t="s">
        <v>322</v>
      </c>
      <c r="B127" t="s">
        <v>323</v>
      </c>
      <c r="E127" t="s">
        <v>20</v>
      </c>
      <c r="F127">
        <v>1</v>
      </c>
      <c r="G127">
        <v>0</v>
      </c>
      <c r="H127">
        <v>0</v>
      </c>
    </row>
    <row r="128" spans="1:8">
      <c r="A128" t="s">
        <v>324</v>
      </c>
      <c r="B128" t="s">
        <v>219</v>
      </c>
      <c r="C128" t="s">
        <v>220</v>
      </c>
      <c r="E128" t="s">
        <v>66</v>
      </c>
      <c r="F128">
        <v>25</v>
      </c>
      <c r="G128">
        <v>0</v>
      </c>
      <c r="H128">
        <v>0</v>
      </c>
    </row>
    <row r="129" spans="1:8">
      <c r="A129" t="s">
        <v>325</v>
      </c>
      <c r="B129" t="s">
        <v>222</v>
      </c>
      <c r="C129" t="s">
        <v>223</v>
      </c>
      <c r="E129" t="s">
        <v>19</v>
      </c>
      <c r="F129">
        <v>1</v>
      </c>
      <c r="G129">
        <v>0</v>
      </c>
      <c r="H129">
        <v>0</v>
      </c>
    </row>
    <row r="130" spans="1:8">
      <c r="A130" t="s">
        <v>326</v>
      </c>
      <c r="B130" t="s">
        <v>225</v>
      </c>
      <c r="C130" t="s">
        <v>226</v>
      </c>
      <c r="E130" t="s">
        <v>20</v>
      </c>
      <c r="F130">
        <v>20</v>
      </c>
      <c r="G130">
        <v>0</v>
      </c>
      <c r="H130">
        <v>0</v>
      </c>
    </row>
    <row r="131" spans="1:8">
      <c r="A131" t="s">
        <v>327</v>
      </c>
      <c r="B131" t="s">
        <v>189</v>
      </c>
      <c r="C131" t="s">
        <v>190</v>
      </c>
      <c r="E131" t="s">
        <v>66</v>
      </c>
      <c r="F131">
        <v>2</v>
      </c>
      <c r="G131">
        <v>0</v>
      </c>
      <c r="H131">
        <v>0</v>
      </c>
    </row>
    <row r="132" spans="1:8">
      <c r="A132" t="s">
        <v>328</v>
      </c>
      <c r="B132" t="s">
        <v>228</v>
      </c>
      <c r="C132" t="s">
        <v>229</v>
      </c>
      <c r="E132" t="s">
        <v>129</v>
      </c>
      <c r="F132">
        <v>1</v>
      </c>
      <c r="G132">
        <v>0</v>
      </c>
      <c r="H132">
        <v>0</v>
      </c>
    </row>
    <row r="133" spans="1:8">
      <c r="A133" t="s">
        <v>329</v>
      </c>
      <c r="B133" t="s">
        <v>228</v>
      </c>
      <c r="C133" t="s">
        <v>230</v>
      </c>
      <c r="E133" t="s">
        <v>129</v>
      </c>
      <c r="F133">
        <v>1</v>
      </c>
      <c r="G133">
        <v>0</v>
      </c>
      <c r="H133">
        <v>0</v>
      </c>
    </row>
  </sheetData>
  <mergeCells count="3">
    <mergeCell ref="I9:K9"/>
    <mergeCell ref="A5:I5"/>
    <mergeCell ref="A3:H3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-0.249977111117893"/>
  </sheetPr>
  <dimension ref="A1:H19"/>
  <sheetViews>
    <sheetView topLeftCell="A4" workbookViewId="0">
      <selection sqref="A1:XFD3"/>
    </sheetView>
  </sheetViews>
  <sheetFormatPr defaultRowHeight="13.5"/>
  <cols>
    <col min="2" max="2" width="11.25" customWidth="1"/>
  </cols>
  <sheetData>
    <row r="1" spans="1:8" hidden="1">
      <c r="A1" t="str">
        <f ca="1">_xll.SetForm(A1:H15)</f>
        <v>A1:H15</v>
      </c>
      <c r="B1" t="str">
        <f>_xll.SetTable("MD-A")</f>
        <v>MD-A</v>
      </c>
      <c r="C1">
        <f>_xll.SetId(1)</f>
        <v>1</v>
      </c>
    </row>
    <row r="2" spans="1:8" hidden="1">
      <c r="A2" t="str">
        <f>_xll.SetValue("单位",B7)</f>
        <v>单位,@单位</v>
      </c>
      <c r="C2" t="str">
        <f>_xll.SetValue("单价",B9)</f>
        <v>单价,@单价</v>
      </c>
      <c r="D2" t="str">
        <f>_xll.SetValue("金额",B10)</f>
        <v>金额,@金额</v>
      </c>
    </row>
    <row r="3" spans="1:8" hidden="1">
      <c r="A3" t="str">
        <f>_xll.SetValue("编码",B4)</f>
        <v>编码,@编码</v>
      </c>
      <c r="B3" t="str">
        <f>_xll.SetValue("品名",B5)</f>
        <v>品名,@品名</v>
      </c>
      <c r="C3" t="str">
        <f>_xll.SetValue("数量",B8)</f>
        <v>数量,@数量</v>
      </c>
      <c r="D3" t="str">
        <f>_xll.SetValue("规格/型号",B6)</f>
        <v>规格/型号,@规格/型号</v>
      </c>
      <c r="E3" t="str">
        <f>_xll.SetValue("创建人",B11)</f>
        <v>创建人,@创建人</v>
      </c>
      <c r="F3" t="str">
        <f>_xll.SetValue("创建时间",B12)</f>
        <v>创建时间,@创建时间</v>
      </c>
      <c r="G3" t="str">
        <f>_xll.SetValue("修改人",B13)</f>
        <v>修改人,@修改人</v>
      </c>
      <c r="H3" t="str">
        <f>_xll.SetValue("修改时间",B14)</f>
        <v>修改时间,@修改时间</v>
      </c>
    </row>
    <row r="4" spans="1:8">
      <c r="A4" s="1" t="s">
        <v>3</v>
      </c>
      <c r="B4" s="12"/>
    </row>
    <row r="5" spans="1:8">
      <c r="A5" s="1" t="s">
        <v>4</v>
      </c>
      <c r="B5" s="12"/>
    </row>
    <row r="6" spans="1:8">
      <c r="A6" s="1" t="s">
        <v>5</v>
      </c>
      <c r="B6" s="12"/>
    </row>
    <row r="7" spans="1:8">
      <c r="A7" s="1" t="s">
        <v>6</v>
      </c>
      <c r="B7" s="12"/>
    </row>
    <row r="8" spans="1:8">
      <c r="A8" s="1" t="s">
        <v>7</v>
      </c>
      <c r="B8" s="12"/>
    </row>
    <row r="9" spans="1:8">
      <c r="A9" s="1" t="s">
        <v>140</v>
      </c>
      <c r="B9" s="12"/>
    </row>
    <row r="10" spans="1:8">
      <c r="A10" s="1" t="s">
        <v>139</v>
      </c>
      <c r="B10" s="12">
        <f>B8*B9</f>
        <v>0</v>
      </c>
    </row>
    <row r="11" spans="1:8">
      <c r="A11" s="1" t="s">
        <v>12</v>
      </c>
      <c r="B11" s="19"/>
    </row>
    <row r="12" spans="1:8">
      <c r="A12" s="1" t="s">
        <v>13</v>
      </c>
      <c r="B12" s="19"/>
    </row>
    <row r="13" spans="1:8">
      <c r="A13" s="1" t="s">
        <v>14</v>
      </c>
      <c r="B13" s="19"/>
    </row>
    <row r="14" spans="1:8">
      <c r="A14" s="1" t="s">
        <v>15</v>
      </c>
      <c r="B14" s="19"/>
    </row>
    <row r="19" spans="7:7">
      <c r="G19" t="s">
        <v>10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37"/>
  <sheetViews>
    <sheetView topLeftCell="A16" workbookViewId="0">
      <selection activeCell="C6" sqref="C6"/>
    </sheetView>
  </sheetViews>
  <sheetFormatPr defaultRowHeight="13.5"/>
  <sheetData>
    <row r="1" spans="1:13" ht="27">
      <c r="A1" s="21" t="s">
        <v>133</v>
      </c>
      <c r="B1" s="22" t="s">
        <v>132</v>
      </c>
      <c r="C1" s="23" t="s">
        <v>134</v>
      </c>
      <c r="D1" s="22" t="s">
        <v>21</v>
      </c>
      <c r="E1" s="24" t="s">
        <v>22</v>
      </c>
      <c r="F1" s="33"/>
    </row>
    <row r="2" spans="1:13">
      <c r="A2" s="25" t="s">
        <v>23</v>
      </c>
      <c r="B2" s="26" t="s">
        <v>24</v>
      </c>
      <c r="C2" s="27" t="s">
        <v>25</v>
      </c>
      <c r="D2" s="26" t="s">
        <v>26</v>
      </c>
      <c r="E2" s="28">
        <v>9</v>
      </c>
      <c r="F2" s="34" t="str">
        <f>_xll.SetTable("MD-A")</f>
        <v>MD-A</v>
      </c>
      <c r="G2" s="32">
        <f>_xll.SetId(0)</f>
        <v>0</v>
      </c>
      <c r="H2" t="str">
        <f>_xll.SetValue("编码",A2)</f>
        <v>编码,@编码</v>
      </c>
      <c r="I2" t="str">
        <f>_xll.SetValue("品名",B2)</f>
        <v>品名,@品名</v>
      </c>
      <c r="J2" t="str">
        <f>_xll.SetValue("规格/型号",C2)</f>
        <v>规格/型号,@规格/型号</v>
      </c>
      <c r="K2" t="str">
        <f>_xll.SetValue("单位",D2)</f>
        <v>单位,@单位</v>
      </c>
      <c r="L2" t="str">
        <f>_xll.SetValue("数量",E2)</f>
        <v>数量,@数量</v>
      </c>
      <c r="M2" t="str">
        <f ca="1">_xll.SetForm(A2:M2)</f>
        <v>A2:M2</v>
      </c>
    </row>
    <row r="3" spans="1:13">
      <c r="A3" s="25" t="s">
        <v>27</v>
      </c>
      <c r="B3" s="29" t="s">
        <v>28</v>
      </c>
      <c r="C3" s="30" t="s">
        <v>29</v>
      </c>
      <c r="D3" s="29" t="s">
        <v>30</v>
      </c>
      <c r="E3" s="31">
        <v>18</v>
      </c>
      <c r="F3" s="34" t="str">
        <f>_xll.SetTable("MD-A")</f>
        <v>MD-A</v>
      </c>
      <c r="G3" s="32">
        <f>_xll.SetId(0)</f>
        <v>0</v>
      </c>
      <c r="H3" t="str">
        <f>_xll.SetValue("编码",A3)</f>
        <v>编码,@编码</v>
      </c>
      <c r="I3" t="str">
        <f>_xll.SetValue("品名",B3)</f>
        <v>品名,@品名</v>
      </c>
      <c r="J3" t="str">
        <f>_xll.SetValue("规格/型号",C3)</f>
        <v>规格/型号,@规格/型号</v>
      </c>
      <c r="K3" t="str">
        <f>_xll.SetValue("单位",D3)</f>
        <v>单位,@单位</v>
      </c>
      <c r="L3" t="str">
        <f>_xll.SetValue("数量",E3)</f>
        <v>数量,@数量</v>
      </c>
      <c r="M3" t="str">
        <f ca="1">_xll.SetForm(A3:M3)</f>
        <v>A3:M3</v>
      </c>
    </row>
    <row r="4" spans="1:13">
      <c r="A4" s="25" t="s">
        <v>31</v>
      </c>
      <c r="B4" s="29" t="s">
        <v>32</v>
      </c>
      <c r="C4" s="30" t="s">
        <v>33</v>
      </c>
      <c r="D4" s="29" t="s">
        <v>30</v>
      </c>
      <c r="E4" s="31">
        <v>45</v>
      </c>
      <c r="F4" s="34" t="str">
        <f>_xll.SetTable("MD-A")</f>
        <v>MD-A</v>
      </c>
      <c r="G4" s="32">
        <f>_xll.SetId(0)</f>
        <v>0</v>
      </c>
      <c r="H4" t="str">
        <f>_xll.SetValue("编码",A4)</f>
        <v>编码,@编码</v>
      </c>
      <c r="I4" t="str">
        <f>_xll.SetValue("品名",B4)</f>
        <v>品名,@品名</v>
      </c>
      <c r="J4" t="str">
        <f>_xll.SetValue("规格/型号",C4)</f>
        <v>规格/型号,@规格/型号</v>
      </c>
      <c r="K4" t="str">
        <f>_xll.SetValue("单位",D4)</f>
        <v>单位,@单位</v>
      </c>
      <c r="L4" t="str">
        <f>_xll.SetValue("数量",E4)</f>
        <v>数量,@数量</v>
      </c>
      <c r="M4" t="str">
        <f ca="1">_xll.SetForm(A4:M4)</f>
        <v>A4:M4</v>
      </c>
    </row>
    <row r="5" spans="1:13">
      <c r="A5" s="25" t="s">
        <v>34</v>
      </c>
      <c r="B5" s="29" t="s">
        <v>35</v>
      </c>
      <c r="C5" s="30" t="s">
        <v>36</v>
      </c>
      <c r="D5" s="29" t="s">
        <v>30</v>
      </c>
      <c r="E5" s="31">
        <v>45</v>
      </c>
      <c r="F5" s="34" t="str">
        <f>_xll.SetTable("MD-A")</f>
        <v>MD-A</v>
      </c>
      <c r="G5" s="32">
        <f>_xll.SetId(0)</f>
        <v>0</v>
      </c>
      <c r="H5" t="str">
        <f>_xll.SetValue("编码",A5)</f>
        <v>编码,@编码</v>
      </c>
      <c r="I5" t="str">
        <f>_xll.SetValue("品名",B5)</f>
        <v>品名,@品名</v>
      </c>
      <c r="J5" t="str">
        <f>_xll.SetValue("规格/型号",C5)</f>
        <v>规格/型号,@规格/型号</v>
      </c>
      <c r="K5" t="str">
        <f>_xll.SetValue("单位",D5)</f>
        <v>单位,@单位</v>
      </c>
      <c r="L5" t="str">
        <f>_xll.SetValue("数量",E5)</f>
        <v>数量,@数量</v>
      </c>
      <c r="M5" t="str">
        <f ca="1">_xll.SetForm(A5:M5)</f>
        <v>A5:M5</v>
      </c>
    </row>
    <row r="6" spans="1:13">
      <c r="A6" s="25" t="s">
        <v>37</v>
      </c>
      <c r="B6" s="29" t="s">
        <v>38</v>
      </c>
      <c r="C6" s="30" t="s">
        <v>39</v>
      </c>
      <c r="D6" s="29" t="s">
        <v>30</v>
      </c>
      <c r="E6" s="31">
        <v>9</v>
      </c>
      <c r="F6" s="34" t="str">
        <f>_xll.SetTable("MD-A")</f>
        <v>MD-A</v>
      </c>
      <c r="G6" s="32">
        <f>_xll.SetId(0)</f>
        <v>0</v>
      </c>
      <c r="H6" t="str">
        <f>_xll.SetValue("编码",A6)</f>
        <v>编码,@编码</v>
      </c>
      <c r="I6" t="str">
        <f>_xll.SetValue("品名",B6)</f>
        <v>品名,@品名</v>
      </c>
      <c r="J6" t="str">
        <f>_xll.SetValue("规格/型号",C6)</f>
        <v>规格/型号,@规格/型号</v>
      </c>
      <c r="K6" t="str">
        <f>_xll.SetValue("单位",D6)</f>
        <v>单位,@单位</v>
      </c>
      <c r="L6" t="str">
        <f>_xll.SetValue("数量",E6)</f>
        <v>数量,@数量</v>
      </c>
      <c r="M6" t="str">
        <f ca="1">_xll.SetForm(A6:M6)</f>
        <v>A6:M6</v>
      </c>
    </row>
    <row r="7" spans="1:13">
      <c r="A7" s="25" t="s">
        <v>40</v>
      </c>
      <c r="B7" s="29" t="s">
        <v>41</v>
      </c>
      <c r="C7" s="30" t="s">
        <v>42</v>
      </c>
      <c r="D7" s="29" t="s">
        <v>30</v>
      </c>
      <c r="E7" s="31">
        <v>9</v>
      </c>
      <c r="F7" s="34" t="str">
        <f>_xll.SetTable("MD-A")</f>
        <v>MD-A</v>
      </c>
      <c r="G7" s="32">
        <f>_xll.SetId(0)</f>
        <v>0</v>
      </c>
      <c r="H7" t="str">
        <f>_xll.SetValue("编码",A7)</f>
        <v>编码,@编码</v>
      </c>
      <c r="I7" t="str">
        <f>_xll.SetValue("品名",B7)</f>
        <v>品名,@品名</v>
      </c>
      <c r="J7" t="str">
        <f>_xll.SetValue("规格/型号",C7)</f>
        <v>规格/型号,@规格/型号</v>
      </c>
      <c r="K7" t="str">
        <f>_xll.SetValue("单位",D7)</f>
        <v>单位,@单位</v>
      </c>
      <c r="L7" t="str">
        <f>_xll.SetValue("数量",E7)</f>
        <v>数量,@数量</v>
      </c>
      <c r="M7" t="str">
        <f ca="1">_xll.SetForm(A7:M7)</f>
        <v>A7:M7</v>
      </c>
    </row>
    <row r="8" spans="1:13">
      <c r="A8" s="25" t="s">
        <v>43</v>
      </c>
      <c r="B8" s="29" t="s">
        <v>44</v>
      </c>
      <c r="C8" s="30" t="s">
        <v>45</v>
      </c>
      <c r="D8" s="29" t="s">
        <v>30</v>
      </c>
      <c r="E8" s="31">
        <v>11</v>
      </c>
      <c r="F8" s="34" t="str">
        <f>_xll.SetTable("MD-A")</f>
        <v>MD-A</v>
      </c>
      <c r="G8" s="32">
        <f>_xll.SetId(0)</f>
        <v>0</v>
      </c>
      <c r="H8" t="str">
        <f>_xll.SetValue("编码",A8)</f>
        <v>编码,@编码</v>
      </c>
      <c r="I8" t="str">
        <f>_xll.SetValue("品名",B8)</f>
        <v>品名,@品名</v>
      </c>
      <c r="J8" t="str">
        <f>_xll.SetValue("规格/型号",C8)</f>
        <v>规格/型号,@规格/型号</v>
      </c>
      <c r="K8" t="str">
        <f>_xll.SetValue("单位",D8)</f>
        <v>单位,@单位</v>
      </c>
      <c r="L8" t="str">
        <f>_xll.SetValue("数量",E8)</f>
        <v>数量,@数量</v>
      </c>
      <c r="M8" t="str">
        <f ca="1">_xll.SetForm(A8:M8)</f>
        <v>A8:M8</v>
      </c>
    </row>
    <row r="9" spans="1:13">
      <c r="A9" s="25" t="s">
        <v>46</v>
      </c>
      <c r="B9" s="29" t="s">
        <v>47</v>
      </c>
      <c r="C9" s="30" t="s">
        <v>48</v>
      </c>
      <c r="D9" s="29" t="s">
        <v>49</v>
      </c>
      <c r="E9" s="31">
        <v>9</v>
      </c>
      <c r="F9" s="34" t="str">
        <f>_xll.SetTable("MD-A")</f>
        <v>MD-A</v>
      </c>
      <c r="G9" s="32">
        <f>_xll.SetId(0)</f>
        <v>0</v>
      </c>
      <c r="H9" t="str">
        <f>_xll.SetValue("编码",A9)</f>
        <v>编码,@编码</v>
      </c>
      <c r="I9" t="str">
        <f>_xll.SetValue("品名",B9)</f>
        <v>品名,@品名</v>
      </c>
      <c r="J9" t="str">
        <f>_xll.SetValue("规格/型号",C9)</f>
        <v>规格/型号,@规格/型号</v>
      </c>
      <c r="K9" t="str">
        <f>_xll.SetValue("单位",D9)</f>
        <v>单位,@单位</v>
      </c>
      <c r="L9" t="str">
        <f>_xll.SetValue("数量",E9)</f>
        <v>数量,@数量</v>
      </c>
      <c r="M9" t="str">
        <f ca="1">_xll.SetForm(A9:M9)</f>
        <v>A9:M9</v>
      </c>
    </row>
    <row r="10" spans="1:13">
      <c r="A10" s="25" t="s">
        <v>50</v>
      </c>
      <c r="B10" s="29" t="s">
        <v>51</v>
      </c>
      <c r="C10" s="29" t="s">
        <v>52</v>
      </c>
      <c r="D10" s="29" t="s">
        <v>53</v>
      </c>
      <c r="E10" s="31">
        <v>9</v>
      </c>
      <c r="F10" s="34" t="str">
        <f>_xll.SetTable("MD-A")</f>
        <v>MD-A</v>
      </c>
      <c r="G10" s="32">
        <f>_xll.SetId(0)</f>
        <v>0</v>
      </c>
      <c r="H10" t="str">
        <f>_xll.SetValue("编码",A10)</f>
        <v>编码,@编码</v>
      </c>
      <c r="I10" t="str">
        <f>_xll.SetValue("品名",B10)</f>
        <v>品名,@品名</v>
      </c>
      <c r="J10" t="str">
        <f>_xll.SetValue("规格/型号",C10)</f>
        <v>规格/型号,@规格/型号</v>
      </c>
      <c r="K10" t="str">
        <f>_xll.SetValue("单位",D10)</f>
        <v>单位,@单位</v>
      </c>
      <c r="L10" t="str">
        <f>_xll.SetValue("数量",E10)</f>
        <v>数量,@数量</v>
      </c>
      <c r="M10" t="str">
        <f ca="1">_xll.SetForm(A10:M10)</f>
        <v>A10:M10</v>
      </c>
    </row>
    <row r="11" spans="1:13">
      <c r="A11" s="25" t="s">
        <v>54</v>
      </c>
      <c r="B11" s="29" t="s">
        <v>55</v>
      </c>
      <c r="C11" s="29" t="s">
        <v>56</v>
      </c>
      <c r="D11" s="29" t="s">
        <v>20</v>
      </c>
      <c r="E11" s="31">
        <v>9</v>
      </c>
      <c r="F11" s="34" t="str">
        <f>_xll.SetTable("MD-A")</f>
        <v>MD-A</v>
      </c>
      <c r="G11" s="32">
        <f>_xll.SetId(0)</f>
        <v>0</v>
      </c>
      <c r="H11" t="str">
        <f>_xll.SetValue("编码",A11)</f>
        <v>编码,@编码</v>
      </c>
      <c r="I11" t="str">
        <f>_xll.SetValue("品名",B11)</f>
        <v>品名,@品名</v>
      </c>
      <c r="J11" t="str">
        <f>_xll.SetValue("规格/型号",C11)</f>
        <v>规格/型号,@规格/型号</v>
      </c>
      <c r="K11" t="str">
        <f>_xll.SetValue("单位",D11)</f>
        <v>单位,@单位</v>
      </c>
      <c r="L11" t="str">
        <f>_xll.SetValue("数量",E11)</f>
        <v>数量,@数量</v>
      </c>
      <c r="M11" t="str">
        <f ca="1">_xll.SetForm(A11:M11)</f>
        <v>A11:M11</v>
      </c>
    </row>
    <row r="12" spans="1:13">
      <c r="A12" s="25" t="s">
        <v>57</v>
      </c>
      <c r="B12" s="29" t="s">
        <v>58</v>
      </c>
      <c r="C12" s="29" t="s">
        <v>59</v>
      </c>
      <c r="D12" s="29" t="s">
        <v>20</v>
      </c>
      <c r="E12" s="31">
        <v>9</v>
      </c>
      <c r="F12" s="34" t="str">
        <f>_xll.SetTable("MD-A")</f>
        <v>MD-A</v>
      </c>
      <c r="G12" s="32">
        <f>_xll.SetId(0)</f>
        <v>0</v>
      </c>
      <c r="H12" t="str">
        <f>_xll.SetValue("编码",A12)</f>
        <v>编码,@编码</v>
      </c>
      <c r="I12" t="str">
        <f>_xll.SetValue("品名",B12)</f>
        <v>品名,@品名</v>
      </c>
      <c r="J12" t="str">
        <f>_xll.SetValue("规格/型号",C12)</f>
        <v>规格/型号,@规格/型号</v>
      </c>
      <c r="K12" t="str">
        <f>_xll.SetValue("单位",D12)</f>
        <v>单位,@单位</v>
      </c>
      <c r="L12" t="str">
        <f>_xll.SetValue("数量",E12)</f>
        <v>数量,@数量</v>
      </c>
      <c r="M12" t="str">
        <f ca="1">_xll.SetForm(A12:M12)</f>
        <v>A12:M12</v>
      </c>
    </row>
    <row r="13" spans="1:13">
      <c r="A13" s="25" t="s">
        <v>60</v>
      </c>
      <c r="B13" s="29" t="s">
        <v>61</v>
      </c>
      <c r="C13" s="29" t="s">
        <v>62</v>
      </c>
      <c r="D13" s="29" t="s">
        <v>53</v>
      </c>
      <c r="E13" s="31">
        <v>50</v>
      </c>
      <c r="F13" s="34" t="str">
        <f>_xll.SetTable("MD-A")</f>
        <v>MD-A</v>
      </c>
      <c r="G13" s="32">
        <f>_xll.SetId(0)</f>
        <v>0</v>
      </c>
      <c r="H13" t="str">
        <f>_xll.SetValue("编码",A13)</f>
        <v>编码,@编码</v>
      </c>
      <c r="I13" t="str">
        <f>_xll.SetValue("品名",B13)</f>
        <v>品名,@品名</v>
      </c>
      <c r="J13" t="str">
        <f>_xll.SetValue("规格/型号",C13)</f>
        <v>规格/型号,@规格/型号</v>
      </c>
      <c r="K13" t="str">
        <f>_xll.SetValue("单位",D13)</f>
        <v>单位,@单位</v>
      </c>
      <c r="L13" t="str">
        <f>_xll.SetValue("数量",E13)</f>
        <v>数量,@数量</v>
      </c>
      <c r="M13" t="str">
        <f ca="1">_xll.SetForm(A13:M13)</f>
        <v>A13:M13</v>
      </c>
    </row>
    <row r="14" spans="1:13">
      <c r="A14" s="25" t="s">
        <v>63</v>
      </c>
      <c r="B14" s="29" t="s">
        <v>64</v>
      </c>
      <c r="C14" s="29" t="s">
        <v>65</v>
      </c>
      <c r="D14" s="29" t="s">
        <v>66</v>
      </c>
      <c r="E14" s="31">
        <v>4</v>
      </c>
      <c r="F14" s="34" t="str">
        <f>_xll.SetTable("MD-A")</f>
        <v>MD-A</v>
      </c>
      <c r="G14" s="32">
        <f>_xll.SetId(0)</f>
        <v>0</v>
      </c>
      <c r="H14" t="str">
        <f>_xll.SetValue("编码",A14)</f>
        <v>编码,@编码</v>
      </c>
      <c r="I14" t="str">
        <f>_xll.SetValue("品名",B14)</f>
        <v>品名,@品名</v>
      </c>
      <c r="J14" t="str">
        <f>_xll.SetValue("规格/型号",C14)</f>
        <v>规格/型号,@规格/型号</v>
      </c>
      <c r="K14" t="str">
        <f>_xll.SetValue("单位",D14)</f>
        <v>单位,@单位</v>
      </c>
      <c r="L14" t="str">
        <f>_xll.SetValue("数量",E14)</f>
        <v>数量,@数量</v>
      </c>
      <c r="M14" t="str">
        <f ca="1">_xll.SetForm(A14:M14)</f>
        <v>A14:M14</v>
      </c>
    </row>
    <row r="15" spans="1:13">
      <c r="A15" s="25" t="s">
        <v>67</v>
      </c>
      <c r="B15" s="29" t="s">
        <v>64</v>
      </c>
      <c r="C15" s="29" t="s">
        <v>68</v>
      </c>
      <c r="D15" s="29" t="s">
        <v>66</v>
      </c>
      <c r="E15" s="31">
        <v>4</v>
      </c>
      <c r="F15" s="34" t="str">
        <f>_xll.SetTable("MD-A")</f>
        <v>MD-A</v>
      </c>
      <c r="G15" s="32">
        <f>_xll.SetId(0)</f>
        <v>0</v>
      </c>
      <c r="H15" t="str">
        <f>_xll.SetValue("编码",A15)</f>
        <v>编码,@编码</v>
      </c>
      <c r="I15" t="str">
        <f>_xll.SetValue("品名",B15)</f>
        <v>品名,@品名</v>
      </c>
      <c r="J15" t="str">
        <f>_xll.SetValue("规格/型号",C15)</f>
        <v>规格/型号,@规格/型号</v>
      </c>
      <c r="K15" t="str">
        <f>_xll.SetValue("单位",D15)</f>
        <v>单位,@单位</v>
      </c>
      <c r="L15" t="str">
        <f>_xll.SetValue("数量",E15)</f>
        <v>数量,@数量</v>
      </c>
      <c r="M15" t="str">
        <f ca="1">_xll.SetForm(A15:M15)</f>
        <v>A15:M15</v>
      </c>
    </row>
    <row r="16" spans="1:13">
      <c r="A16" s="25" t="s">
        <v>69</v>
      </c>
      <c r="B16" s="29" t="s">
        <v>64</v>
      </c>
      <c r="C16" s="29" t="s">
        <v>70</v>
      </c>
      <c r="D16" s="29" t="s">
        <v>66</v>
      </c>
      <c r="E16" s="31">
        <v>4</v>
      </c>
      <c r="F16" s="34" t="str">
        <f>_xll.SetTable("MD-A")</f>
        <v>MD-A</v>
      </c>
      <c r="G16" s="32">
        <f>_xll.SetId(0)</f>
        <v>0</v>
      </c>
      <c r="H16" t="str">
        <f>_xll.SetValue("编码",A16)</f>
        <v>编码,@编码</v>
      </c>
      <c r="I16" t="str">
        <f>_xll.SetValue("品名",B16)</f>
        <v>品名,@品名</v>
      </c>
      <c r="J16" t="str">
        <f>_xll.SetValue("规格/型号",C16)</f>
        <v>规格/型号,@规格/型号</v>
      </c>
      <c r="K16" t="str">
        <f>_xll.SetValue("单位",D16)</f>
        <v>单位,@单位</v>
      </c>
      <c r="L16" t="str">
        <f>_xll.SetValue("数量",E16)</f>
        <v>数量,@数量</v>
      </c>
      <c r="M16" t="str">
        <f ca="1">_xll.SetForm(A16:M16)</f>
        <v>A16:M16</v>
      </c>
    </row>
    <row r="17" spans="1:13">
      <c r="A17" s="25" t="s">
        <v>71</v>
      </c>
      <c r="B17" s="29" t="s">
        <v>64</v>
      </c>
      <c r="C17" s="29" t="s">
        <v>72</v>
      </c>
      <c r="D17" s="29" t="s">
        <v>66</v>
      </c>
      <c r="E17" s="31">
        <v>4</v>
      </c>
      <c r="F17" s="34" t="str">
        <f>_xll.SetTable("MD-A")</f>
        <v>MD-A</v>
      </c>
      <c r="G17" s="32">
        <f>_xll.SetId(0)</f>
        <v>0</v>
      </c>
      <c r="H17" t="str">
        <f>_xll.SetValue("编码",A17)</f>
        <v>编码,@编码</v>
      </c>
      <c r="I17" t="str">
        <f>_xll.SetValue("品名",B17)</f>
        <v>品名,@品名</v>
      </c>
      <c r="J17" t="str">
        <f>_xll.SetValue("规格/型号",C17)</f>
        <v>规格/型号,@规格/型号</v>
      </c>
      <c r="K17" t="str">
        <f>_xll.SetValue("单位",D17)</f>
        <v>单位,@单位</v>
      </c>
      <c r="L17" t="str">
        <f>_xll.SetValue("数量",E17)</f>
        <v>数量,@数量</v>
      </c>
      <c r="M17" t="str">
        <f ca="1">_xll.SetForm(A17:M17)</f>
        <v>A17:M17</v>
      </c>
    </row>
    <row r="18" spans="1:13">
      <c r="A18" s="25" t="s">
        <v>73</v>
      </c>
      <c r="B18" s="29" t="s">
        <v>64</v>
      </c>
      <c r="C18" s="29" t="s">
        <v>74</v>
      </c>
      <c r="D18" s="29" t="s">
        <v>66</v>
      </c>
      <c r="E18" s="31">
        <v>4</v>
      </c>
      <c r="F18" s="34" t="str">
        <f>_xll.SetTable("MD-A")</f>
        <v>MD-A</v>
      </c>
      <c r="G18" s="32">
        <f>_xll.SetId(0)</f>
        <v>0</v>
      </c>
      <c r="H18" t="str">
        <f>_xll.SetValue("编码",A18)</f>
        <v>编码,@编码</v>
      </c>
      <c r="I18" t="str">
        <f>_xll.SetValue("品名",B18)</f>
        <v>品名,@品名</v>
      </c>
      <c r="J18" t="str">
        <f>_xll.SetValue("规格/型号",C18)</f>
        <v>规格/型号,@规格/型号</v>
      </c>
      <c r="K18" t="str">
        <f>_xll.SetValue("单位",D18)</f>
        <v>单位,@单位</v>
      </c>
      <c r="L18" t="str">
        <f>_xll.SetValue("数量",E18)</f>
        <v>数量,@数量</v>
      </c>
      <c r="M18" t="str">
        <f ca="1">_xll.SetForm(A18:M18)</f>
        <v>A18:M18</v>
      </c>
    </row>
    <row r="19" spans="1:13">
      <c r="A19" s="25" t="s">
        <v>75</v>
      </c>
      <c r="B19" s="29" t="s">
        <v>64</v>
      </c>
      <c r="C19" s="29" t="s">
        <v>76</v>
      </c>
      <c r="D19" s="29" t="s">
        <v>66</v>
      </c>
      <c r="E19" s="31">
        <v>4</v>
      </c>
      <c r="F19" s="34" t="str">
        <f>_xll.SetTable("MD-A")</f>
        <v>MD-A</v>
      </c>
      <c r="G19" s="32">
        <f>_xll.SetId(0)</f>
        <v>0</v>
      </c>
      <c r="H19" t="str">
        <f>_xll.SetValue("编码",A19)</f>
        <v>编码,@编码</v>
      </c>
      <c r="I19" t="str">
        <f>_xll.SetValue("品名",B19)</f>
        <v>品名,@品名</v>
      </c>
      <c r="J19" t="str">
        <f>_xll.SetValue("规格/型号",C19)</f>
        <v>规格/型号,@规格/型号</v>
      </c>
      <c r="K19" t="str">
        <f>_xll.SetValue("单位",D19)</f>
        <v>单位,@单位</v>
      </c>
      <c r="L19" t="str">
        <f>_xll.SetValue("数量",E19)</f>
        <v>数量,@数量</v>
      </c>
      <c r="M19" t="str">
        <f ca="1">_xll.SetForm(A19:M19)</f>
        <v>A19:M19</v>
      </c>
    </row>
    <row r="20" spans="1:13">
      <c r="A20" s="25" t="s">
        <v>77</v>
      </c>
      <c r="B20" s="29" t="s">
        <v>78</v>
      </c>
      <c r="C20" s="29" t="s">
        <v>79</v>
      </c>
      <c r="D20" s="29" t="s">
        <v>66</v>
      </c>
      <c r="E20" s="31">
        <v>10</v>
      </c>
      <c r="F20" s="34" t="str">
        <f>_xll.SetTable("MD-A")</f>
        <v>MD-A</v>
      </c>
      <c r="G20" s="32">
        <f>_xll.SetId(0)</f>
        <v>0</v>
      </c>
      <c r="H20" t="str">
        <f>_xll.SetValue("编码",A20)</f>
        <v>编码,@编码</v>
      </c>
      <c r="I20" t="str">
        <f>_xll.SetValue("品名",B20)</f>
        <v>品名,@品名</v>
      </c>
      <c r="J20" t="str">
        <f>_xll.SetValue("规格/型号",C20)</f>
        <v>规格/型号,@规格/型号</v>
      </c>
      <c r="K20" t="str">
        <f>_xll.SetValue("单位",D20)</f>
        <v>单位,@单位</v>
      </c>
      <c r="L20" t="str">
        <f>_xll.SetValue("数量",E20)</f>
        <v>数量,@数量</v>
      </c>
      <c r="M20" t="str">
        <f ca="1">_xll.SetForm(A20:M20)</f>
        <v>A20:M20</v>
      </c>
    </row>
    <row r="21" spans="1:13">
      <c r="A21" s="25" t="s">
        <v>80</v>
      </c>
      <c r="B21" s="29" t="s">
        <v>81</v>
      </c>
      <c r="C21" s="29" t="s">
        <v>82</v>
      </c>
      <c r="D21" s="29" t="s">
        <v>83</v>
      </c>
      <c r="E21" s="31">
        <v>9</v>
      </c>
      <c r="F21" s="34" t="str">
        <f>_xll.SetTable("MD-A")</f>
        <v>MD-A</v>
      </c>
      <c r="G21" s="32">
        <f>_xll.SetId(0)</f>
        <v>0</v>
      </c>
      <c r="H21" t="str">
        <f>_xll.SetValue("编码",A21)</f>
        <v>编码,@编码</v>
      </c>
      <c r="I21" t="str">
        <f>_xll.SetValue("品名",B21)</f>
        <v>品名,@品名</v>
      </c>
      <c r="J21" t="str">
        <f>_xll.SetValue("规格/型号",C21)</f>
        <v>规格/型号,@规格/型号</v>
      </c>
      <c r="K21" t="str">
        <f>_xll.SetValue("单位",D21)</f>
        <v>单位,@单位</v>
      </c>
      <c r="L21" t="str">
        <f>_xll.SetValue("数量",E21)</f>
        <v>数量,@数量</v>
      </c>
      <c r="M21" t="str">
        <f ca="1">_xll.SetForm(A21:M21)</f>
        <v>A21:M21</v>
      </c>
    </row>
    <row r="22" spans="1:13">
      <c r="A22" s="25" t="s">
        <v>84</v>
      </c>
      <c r="B22" s="29" t="s">
        <v>85</v>
      </c>
      <c r="C22" s="29" t="s">
        <v>86</v>
      </c>
      <c r="D22" s="29" t="s">
        <v>83</v>
      </c>
      <c r="E22" s="31">
        <v>2</v>
      </c>
      <c r="F22" s="34" t="str">
        <f>_xll.SetTable("MD-A")</f>
        <v>MD-A</v>
      </c>
      <c r="G22" s="32">
        <f>_xll.SetId(0)</f>
        <v>0</v>
      </c>
      <c r="H22" t="str">
        <f>_xll.SetValue("编码",A22)</f>
        <v>编码,@编码</v>
      </c>
      <c r="I22" t="str">
        <f>_xll.SetValue("品名",B22)</f>
        <v>品名,@品名</v>
      </c>
      <c r="J22" t="str">
        <f>_xll.SetValue("规格/型号",C22)</f>
        <v>规格/型号,@规格/型号</v>
      </c>
      <c r="K22" t="str">
        <f>_xll.SetValue("单位",D22)</f>
        <v>单位,@单位</v>
      </c>
      <c r="L22" t="str">
        <f>_xll.SetValue("数量",E22)</f>
        <v>数量,@数量</v>
      </c>
      <c r="M22" t="str">
        <f ca="1">_xll.SetForm(A22:M22)</f>
        <v>A22:M22</v>
      </c>
    </row>
    <row r="23" spans="1:13">
      <c r="A23" s="25" t="s">
        <v>87</v>
      </c>
      <c r="B23" s="29" t="s">
        <v>88</v>
      </c>
      <c r="C23" s="29" t="s">
        <v>89</v>
      </c>
      <c r="D23" s="29" t="s">
        <v>66</v>
      </c>
      <c r="E23" s="31">
        <v>3</v>
      </c>
      <c r="F23" s="34" t="str">
        <f>_xll.SetTable("MD-A")</f>
        <v>MD-A</v>
      </c>
      <c r="G23" s="32">
        <f>_xll.SetId(0)</f>
        <v>0</v>
      </c>
      <c r="H23" t="str">
        <f>_xll.SetValue("编码",A23)</f>
        <v>编码,@编码</v>
      </c>
      <c r="I23" t="str">
        <f>_xll.SetValue("品名",B23)</f>
        <v>品名,@品名</v>
      </c>
      <c r="J23" t="str">
        <f>_xll.SetValue("规格/型号",C23)</f>
        <v>规格/型号,@规格/型号</v>
      </c>
      <c r="K23" t="str">
        <f>_xll.SetValue("单位",D23)</f>
        <v>单位,@单位</v>
      </c>
      <c r="L23" t="str">
        <f>_xll.SetValue("数量",E23)</f>
        <v>数量,@数量</v>
      </c>
      <c r="M23" t="str">
        <f ca="1">_xll.SetForm(A23:M23)</f>
        <v>A23:M23</v>
      </c>
    </row>
    <row r="24" spans="1:13">
      <c r="A24" s="25" t="s">
        <v>90</v>
      </c>
      <c r="B24" s="29" t="s">
        <v>91</v>
      </c>
      <c r="C24" s="29" t="s">
        <v>92</v>
      </c>
      <c r="D24" s="29" t="s">
        <v>93</v>
      </c>
      <c r="E24" s="31">
        <v>2</v>
      </c>
      <c r="F24" s="34" t="str">
        <f>_xll.SetTable("MD-A")</f>
        <v>MD-A</v>
      </c>
      <c r="G24" s="32">
        <f>_xll.SetId(0)</f>
        <v>0</v>
      </c>
      <c r="H24" t="str">
        <f>_xll.SetValue("编码",A24)</f>
        <v>编码,@编码</v>
      </c>
      <c r="I24" t="str">
        <f>_xll.SetValue("品名",B24)</f>
        <v>品名,@品名</v>
      </c>
      <c r="J24" t="str">
        <f>_xll.SetValue("规格/型号",C24)</f>
        <v>规格/型号,@规格/型号</v>
      </c>
      <c r="K24" t="str">
        <f>_xll.SetValue("单位",D24)</f>
        <v>单位,@单位</v>
      </c>
      <c r="L24" t="str">
        <f>_xll.SetValue("数量",E24)</f>
        <v>数量,@数量</v>
      </c>
      <c r="M24" t="str">
        <f ca="1">_xll.SetForm(A24:M24)</f>
        <v>A24:M24</v>
      </c>
    </row>
    <row r="25" spans="1:13">
      <c r="A25" s="25" t="s">
        <v>94</v>
      </c>
      <c r="B25" s="29" t="s">
        <v>95</v>
      </c>
      <c r="C25" s="29" t="s">
        <v>96</v>
      </c>
      <c r="D25" s="29" t="s">
        <v>20</v>
      </c>
      <c r="E25" s="31">
        <v>6</v>
      </c>
      <c r="F25" s="34" t="str">
        <f>_xll.SetTable("MD-A")</f>
        <v>MD-A</v>
      </c>
      <c r="G25" s="32">
        <f>_xll.SetId(0)</f>
        <v>0</v>
      </c>
      <c r="H25" t="str">
        <f>_xll.SetValue("编码",A25)</f>
        <v>编码,@编码</v>
      </c>
      <c r="I25" t="str">
        <f>_xll.SetValue("品名",B25)</f>
        <v>品名,@品名</v>
      </c>
      <c r="J25" t="str">
        <f>_xll.SetValue("规格/型号",C25)</f>
        <v>规格/型号,@规格/型号</v>
      </c>
      <c r="K25" t="str">
        <f>_xll.SetValue("单位",D25)</f>
        <v>单位,@单位</v>
      </c>
      <c r="L25" t="str">
        <f>_xll.SetValue("数量",E25)</f>
        <v>数量,@数量</v>
      </c>
      <c r="M25" t="str">
        <f ca="1">_xll.SetForm(A25:M25)</f>
        <v>A25:M25</v>
      </c>
    </row>
    <row r="26" spans="1:13">
      <c r="A26" s="25" t="s">
        <v>97</v>
      </c>
      <c r="B26" s="29" t="s">
        <v>98</v>
      </c>
      <c r="C26" s="29" t="s">
        <v>99</v>
      </c>
      <c r="D26" s="29" t="s">
        <v>20</v>
      </c>
      <c r="E26" s="31">
        <v>10</v>
      </c>
      <c r="F26" s="34" t="str">
        <f>_xll.SetTable("MD-A")</f>
        <v>MD-A</v>
      </c>
      <c r="G26" s="32">
        <f>_xll.SetId(0)</f>
        <v>0</v>
      </c>
      <c r="H26" t="str">
        <f>_xll.SetValue("编码",A26)</f>
        <v>编码,@编码</v>
      </c>
      <c r="I26" t="str">
        <f>_xll.SetValue("品名",B26)</f>
        <v>品名,@品名</v>
      </c>
      <c r="J26" t="str">
        <f>_xll.SetValue("规格/型号",C26)</f>
        <v>规格/型号,@规格/型号</v>
      </c>
      <c r="K26" t="str">
        <f>_xll.SetValue("单位",D26)</f>
        <v>单位,@单位</v>
      </c>
      <c r="L26" t="str">
        <f>_xll.SetValue("数量",E26)</f>
        <v>数量,@数量</v>
      </c>
      <c r="M26" t="str">
        <f ca="1">_xll.SetForm(A26:M26)</f>
        <v>A26:M26</v>
      </c>
    </row>
    <row r="27" spans="1:13">
      <c r="A27" s="25" t="s">
        <v>100</v>
      </c>
      <c r="B27" s="29" t="s">
        <v>101</v>
      </c>
      <c r="C27" s="29" t="s">
        <v>102</v>
      </c>
      <c r="D27" s="29" t="s">
        <v>66</v>
      </c>
      <c r="E27" s="31">
        <v>5</v>
      </c>
      <c r="F27" s="34" t="str">
        <f>_xll.SetTable("MD-A")</f>
        <v>MD-A</v>
      </c>
      <c r="G27" s="32">
        <f>_xll.SetId(0)</f>
        <v>0</v>
      </c>
      <c r="H27" t="str">
        <f>_xll.SetValue("编码",A27)</f>
        <v>编码,@编码</v>
      </c>
      <c r="I27" t="str">
        <f>_xll.SetValue("品名",B27)</f>
        <v>品名,@品名</v>
      </c>
      <c r="J27" t="str">
        <f>_xll.SetValue("规格/型号",C27)</f>
        <v>规格/型号,@规格/型号</v>
      </c>
      <c r="K27" t="str">
        <f>_xll.SetValue("单位",D27)</f>
        <v>单位,@单位</v>
      </c>
      <c r="L27" t="str">
        <f>_xll.SetValue("数量",E27)</f>
        <v>数量,@数量</v>
      </c>
      <c r="M27" t="str">
        <f ca="1">_xll.SetForm(A27:M27)</f>
        <v>A27:M27</v>
      </c>
    </row>
    <row r="28" spans="1:13">
      <c r="A28" s="25" t="s">
        <v>103</v>
      </c>
      <c r="B28" s="29" t="s">
        <v>104</v>
      </c>
      <c r="C28" s="29" t="s">
        <v>105</v>
      </c>
      <c r="D28" s="29" t="s">
        <v>20</v>
      </c>
      <c r="E28" s="31">
        <v>5</v>
      </c>
      <c r="F28" s="34" t="str">
        <f>_xll.SetTable("MD-A")</f>
        <v>MD-A</v>
      </c>
      <c r="G28" s="32">
        <f>_xll.SetId(0)</f>
        <v>0</v>
      </c>
      <c r="H28" t="str">
        <f>_xll.SetValue("编码",A28)</f>
        <v>编码,@编码</v>
      </c>
      <c r="I28" t="str">
        <f>_xll.SetValue("品名",B28)</f>
        <v>品名,@品名</v>
      </c>
      <c r="J28" t="str">
        <f>_xll.SetValue("规格/型号",C28)</f>
        <v>规格/型号,@规格/型号</v>
      </c>
      <c r="K28" t="str">
        <f>_xll.SetValue("单位",D28)</f>
        <v>单位,@单位</v>
      </c>
      <c r="L28" t="str">
        <f>_xll.SetValue("数量",E28)</f>
        <v>数量,@数量</v>
      </c>
      <c r="M28" t="str">
        <f ca="1">_xll.SetForm(A28:M28)</f>
        <v>A28:M28</v>
      </c>
    </row>
    <row r="29" spans="1:13">
      <c r="A29" s="25" t="s">
        <v>106</v>
      </c>
      <c r="B29" s="29" t="s">
        <v>107</v>
      </c>
      <c r="C29" s="29" t="s">
        <v>108</v>
      </c>
      <c r="D29" s="29" t="s">
        <v>66</v>
      </c>
      <c r="E29" s="31">
        <v>20</v>
      </c>
      <c r="F29" s="34" t="str">
        <f>_xll.SetTable("MD-A")</f>
        <v>MD-A</v>
      </c>
      <c r="G29" s="32">
        <f>_xll.SetId(0)</f>
        <v>0</v>
      </c>
      <c r="H29" t="str">
        <f>_xll.SetValue("编码",A29)</f>
        <v>编码,@编码</v>
      </c>
      <c r="I29" t="str">
        <f>_xll.SetValue("品名",B29)</f>
        <v>品名,@品名</v>
      </c>
      <c r="J29" t="str">
        <f>_xll.SetValue("规格/型号",C29)</f>
        <v>规格/型号,@规格/型号</v>
      </c>
      <c r="K29" t="str">
        <f>_xll.SetValue("单位",D29)</f>
        <v>单位,@单位</v>
      </c>
      <c r="L29" t="str">
        <f>_xll.SetValue("数量",E29)</f>
        <v>数量,@数量</v>
      </c>
      <c r="M29" t="str">
        <f ca="1">_xll.SetForm(A29:M29)</f>
        <v>A29:M29</v>
      </c>
    </row>
    <row r="30" spans="1:13">
      <c r="A30" s="25" t="s">
        <v>109</v>
      </c>
      <c r="B30" s="29" t="s">
        <v>110</v>
      </c>
      <c r="C30" s="29" t="s">
        <v>111</v>
      </c>
      <c r="D30" s="29" t="s">
        <v>83</v>
      </c>
      <c r="E30" s="31">
        <v>20</v>
      </c>
      <c r="F30" s="34" t="str">
        <f>_xll.SetTable("MD-A")</f>
        <v>MD-A</v>
      </c>
      <c r="G30" s="32">
        <f>_xll.SetId(0)</f>
        <v>0</v>
      </c>
      <c r="H30" t="str">
        <f>_xll.SetValue("编码",A30)</f>
        <v>编码,@编码</v>
      </c>
      <c r="I30" t="str">
        <f>_xll.SetValue("品名",B30)</f>
        <v>品名,@品名</v>
      </c>
      <c r="J30" t="str">
        <f>_xll.SetValue("规格/型号",C30)</f>
        <v>规格/型号,@规格/型号</v>
      </c>
      <c r="K30" t="str">
        <f>_xll.SetValue("单位",D30)</f>
        <v>单位,@单位</v>
      </c>
      <c r="L30" t="str">
        <f>_xll.SetValue("数量",E30)</f>
        <v>数量,@数量</v>
      </c>
      <c r="M30" t="str">
        <f ca="1">_xll.SetForm(A30:M30)</f>
        <v>A30:M30</v>
      </c>
    </row>
    <row r="31" spans="1:13">
      <c r="A31" s="25" t="s">
        <v>112</v>
      </c>
      <c r="B31" s="29" t="s">
        <v>113</v>
      </c>
      <c r="C31" s="29" t="s">
        <v>114</v>
      </c>
      <c r="D31" s="29" t="s">
        <v>115</v>
      </c>
      <c r="E31" s="31">
        <v>50</v>
      </c>
      <c r="F31" s="34" t="str">
        <f>_xll.SetTable("MD-A")</f>
        <v>MD-A</v>
      </c>
      <c r="G31" s="32">
        <f>_xll.SetId(0)</f>
        <v>0</v>
      </c>
      <c r="H31" t="str">
        <f>_xll.SetValue("编码",A31)</f>
        <v>编码,@编码</v>
      </c>
      <c r="I31" t="str">
        <f>_xll.SetValue("品名",B31)</f>
        <v>品名,@品名</v>
      </c>
      <c r="J31" t="str">
        <f>_xll.SetValue("规格/型号",C31)</f>
        <v>规格/型号,@规格/型号</v>
      </c>
      <c r="K31" t="str">
        <f>_xll.SetValue("单位",D31)</f>
        <v>单位,@单位</v>
      </c>
      <c r="L31" t="str">
        <f>_xll.SetValue("数量",E31)</f>
        <v>数量,@数量</v>
      </c>
      <c r="M31" t="str">
        <f ca="1">_xll.SetForm(A31:M31)</f>
        <v>A31:M31</v>
      </c>
    </row>
    <row r="32" spans="1:13">
      <c r="A32" s="25" t="s">
        <v>116</v>
      </c>
      <c r="B32" s="29" t="s">
        <v>117</v>
      </c>
      <c r="C32" s="29" t="s">
        <v>118</v>
      </c>
      <c r="D32" s="29" t="s">
        <v>66</v>
      </c>
      <c r="E32" s="31">
        <v>25</v>
      </c>
      <c r="F32" s="34" t="str">
        <f>_xll.SetTable("MD-A")</f>
        <v>MD-A</v>
      </c>
      <c r="G32" s="32">
        <f>_xll.SetId(0)</f>
        <v>0</v>
      </c>
      <c r="H32" t="str">
        <f>_xll.SetValue("编码",A32)</f>
        <v>编码,@编码</v>
      </c>
      <c r="I32" t="str">
        <f>_xll.SetValue("品名",B32)</f>
        <v>品名,@品名</v>
      </c>
      <c r="J32" t="str">
        <f>_xll.SetValue("规格/型号",C32)</f>
        <v>规格/型号,@规格/型号</v>
      </c>
      <c r="K32" t="str">
        <f>_xll.SetValue("单位",D32)</f>
        <v>单位,@单位</v>
      </c>
      <c r="L32" t="str">
        <f>_xll.SetValue("数量",E32)</f>
        <v>数量,@数量</v>
      </c>
      <c r="M32" t="str">
        <f ca="1">_xll.SetForm(A32:M32)</f>
        <v>A32:M32</v>
      </c>
    </row>
    <row r="33" spans="1:13">
      <c r="A33" s="25" t="s">
        <v>119</v>
      </c>
      <c r="B33" s="29" t="s">
        <v>120</v>
      </c>
      <c r="C33" s="29" t="s">
        <v>121</v>
      </c>
      <c r="D33" s="29" t="s">
        <v>19</v>
      </c>
      <c r="E33" s="31">
        <v>1</v>
      </c>
      <c r="F33" s="34" t="str">
        <f>_xll.SetTable("MD-A")</f>
        <v>MD-A</v>
      </c>
      <c r="G33" s="32">
        <f>_xll.SetId(0)</f>
        <v>0</v>
      </c>
      <c r="H33" t="str">
        <f>_xll.SetValue("编码",A33)</f>
        <v>编码,@编码</v>
      </c>
      <c r="I33" t="str">
        <f>_xll.SetValue("品名",B33)</f>
        <v>品名,@品名</v>
      </c>
      <c r="J33" t="str">
        <f>_xll.SetValue("规格/型号",C33)</f>
        <v>规格/型号,@规格/型号</v>
      </c>
      <c r="K33" t="str">
        <f>_xll.SetValue("单位",D33)</f>
        <v>单位,@单位</v>
      </c>
      <c r="L33" t="str">
        <f>_xll.SetValue("数量",E33)</f>
        <v>数量,@数量</v>
      </c>
      <c r="M33" t="str">
        <f ca="1">_xll.SetForm(A33:M33)</f>
        <v>A33:M33</v>
      </c>
    </row>
    <row r="34" spans="1:13">
      <c r="A34" s="25" t="s">
        <v>122</v>
      </c>
      <c r="B34" s="29" t="s">
        <v>123</v>
      </c>
      <c r="C34" s="29" t="s">
        <v>124</v>
      </c>
      <c r="D34" s="29" t="s">
        <v>20</v>
      </c>
      <c r="E34" s="29">
        <v>20</v>
      </c>
      <c r="F34" s="34" t="str">
        <f>_xll.SetTable("MD-A")</f>
        <v>MD-A</v>
      </c>
      <c r="G34" s="32">
        <f>_xll.SetId(0)</f>
        <v>0</v>
      </c>
      <c r="H34" t="str">
        <f>_xll.SetValue("编码",A34)</f>
        <v>编码,@编码</v>
      </c>
      <c r="I34" t="str">
        <f>_xll.SetValue("品名",B34)</f>
        <v>品名,@品名</v>
      </c>
      <c r="J34" t="str">
        <f>_xll.SetValue("规格/型号",C34)</f>
        <v>规格/型号,@规格/型号</v>
      </c>
      <c r="K34" t="str">
        <f>_xll.SetValue("单位",D34)</f>
        <v>单位,@单位</v>
      </c>
      <c r="L34" t="str">
        <f>_xll.SetValue("数量",E34)</f>
        <v>数量,@数量</v>
      </c>
      <c r="M34" t="str">
        <f ca="1">_xll.SetForm(A34:M34)</f>
        <v>A34:M34</v>
      </c>
    </row>
    <row r="35" spans="1:13">
      <c r="A35" s="25" t="s">
        <v>125</v>
      </c>
      <c r="B35" s="29" t="s">
        <v>88</v>
      </c>
      <c r="C35" s="29" t="s">
        <v>89</v>
      </c>
      <c r="D35" s="29" t="s">
        <v>66</v>
      </c>
      <c r="E35" s="29">
        <v>2</v>
      </c>
      <c r="F35" s="34" t="str">
        <f>_xll.SetTable("MD-A")</f>
        <v>MD-A</v>
      </c>
      <c r="G35" s="32">
        <f>_xll.SetId(0)</f>
        <v>0</v>
      </c>
      <c r="H35" t="str">
        <f>_xll.SetValue("编码",A35)</f>
        <v>编码,@编码</v>
      </c>
      <c r="I35" t="str">
        <f>_xll.SetValue("品名",B35)</f>
        <v>品名,@品名</v>
      </c>
      <c r="J35" t="str">
        <f>_xll.SetValue("规格/型号",C35)</f>
        <v>规格/型号,@规格/型号</v>
      </c>
      <c r="K35" t="str">
        <f>_xll.SetValue("单位",D35)</f>
        <v>单位,@单位</v>
      </c>
      <c r="L35" t="str">
        <f>_xll.SetValue("数量",E35)</f>
        <v>数量,@数量</v>
      </c>
      <c r="M35" t="str">
        <f ca="1">_xll.SetForm(A35:M35)</f>
        <v>A35:M35</v>
      </c>
    </row>
    <row r="36" spans="1:13">
      <c r="A36" s="25" t="s">
        <v>126</v>
      </c>
      <c r="B36" s="29" t="s">
        <v>127</v>
      </c>
      <c r="C36" s="29" t="s">
        <v>128</v>
      </c>
      <c r="D36" s="29" t="s">
        <v>129</v>
      </c>
      <c r="E36" s="29">
        <v>1</v>
      </c>
      <c r="F36" s="34" t="str">
        <f>_xll.SetTable("MD-A")</f>
        <v>MD-A</v>
      </c>
      <c r="G36" s="32">
        <f>_xll.SetId(0)</f>
        <v>0</v>
      </c>
      <c r="H36" t="str">
        <f>_xll.SetValue("编码",A36)</f>
        <v>编码,@编码</v>
      </c>
      <c r="I36" t="str">
        <f>_xll.SetValue("品名",B36)</f>
        <v>品名,@品名</v>
      </c>
      <c r="J36" t="str">
        <f>_xll.SetValue("规格/型号",C36)</f>
        <v>规格/型号,@规格/型号</v>
      </c>
      <c r="K36" t="str">
        <f>_xll.SetValue("单位",D36)</f>
        <v>单位,@单位</v>
      </c>
      <c r="L36" t="str">
        <f>_xll.SetValue("数量",E36)</f>
        <v>数量,@数量</v>
      </c>
      <c r="M36" t="str">
        <f ca="1">_xll.SetForm(A36:M36)</f>
        <v>A36:M36</v>
      </c>
    </row>
    <row r="37" spans="1:13">
      <c r="A37" s="25" t="s">
        <v>130</v>
      </c>
      <c r="B37" s="29" t="s">
        <v>127</v>
      </c>
      <c r="C37" s="29" t="s">
        <v>131</v>
      </c>
      <c r="D37" s="29" t="s">
        <v>129</v>
      </c>
      <c r="E37" s="29">
        <v>1</v>
      </c>
      <c r="F37" s="34" t="str">
        <f>_xll.SetTable("MD-A")</f>
        <v>MD-A</v>
      </c>
      <c r="G37" s="32">
        <f>_xll.SetId(0)</f>
        <v>0</v>
      </c>
      <c r="H37" t="str">
        <f>_xll.SetValue("编码",A37)</f>
        <v>编码,@编码</v>
      </c>
      <c r="I37" t="str">
        <f>_xll.SetValue("品名",B37)</f>
        <v>品名,@品名</v>
      </c>
      <c r="J37" t="str">
        <f>_xll.SetValue("规格/型号",C37)</f>
        <v>规格/型号,@规格/型号</v>
      </c>
      <c r="K37" t="str">
        <f>_xll.SetValue("单位",D37)</f>
        <v>单位,@单位</v>
      </c>
      <c r="L37" t="str">
        <f>_xll.SetValue("数量",E37)</f>
        <v>数量,@数量</v>
      </c>
      <c r="M37" t="str">
        <f ca="1">_xll.SetForm(A37:M37)</f>
        <v>A37:M37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申请总表</vt:lpstr>
      <vt:lpstr>申请</vt:lpstr>
      <vt:lpstr>办公用品总表</vt:lpstr>
      <vt:lpstr>办公用品</vt:lpstr>
      <vt:lpstr>批量导入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2018-04-03T13:10:57Z</dcterms:modified>
</cp:coreProperties>
</file>